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19.xml" ContentType="application/vnd.openxmlformats-officedocument.drawingml.chart+xml"/>
  <Override PartName="/xl/charts/chart20.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ilking Cow" sheetId="1" state="visible" r:id="rId2"/>
    <sheet name="Dairy Youngstock" sheetId="2" state="visible" r:id="rId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<sst xmlns="http://schemas.openxmlformats.org/spreadsheetml/2006/main" count="119" uniqueCount="99">
  <si>
    <t xml:space="preserve">Key:</t>
  </si>
  <si>
    <t xml:space="preserve">kgMS/cow/day =</t>
  </si>
  <si>
    <t xml:space="preserve">kilograms of milksolids per cow per day</t>
  </si>
  <si>
    <t xml:space="preserve">kg DM/cow/day =</t>
  </si>
  <si>
    <t xml:space="preserve">kilograms of pasture dry matter per cow per day</t>
  </si>
  <si>
    <t xml:space="preserve">LW =</t>
  </si>
  <si>
    <t xml:space="preserve">liveweight kg</t>
  </si>
  <si>
    <t xml:space="preserve">Part 1</t>
  </si>
  <si>
    <t xml:space="preserve">The table  provides an indication of how much pasture dry matter is required to produce ‘x’ kg of ms/cow/day for cows of a given live weight</t>
  </si>
  <si>
    <t xml:space="preserve">Total daily dry matter requirements for lactating cows (kg DM/cow/day)</t>
  </si>
  <si>
    <t xml:space="preserve">kgMS/cow/day</t>
  </si>
  <si>
    <t xml:space="preserve">LW kg</t>
  </si>
  <si>
    <t xml:space="preserve">Jersey</t>
  </si>
  <si>
    <t xml:space="preserve">JF Cross</t>
  </si>
  <si>
    <t xml:space="preserve">Freisian</t>
  </si>
  <si>
    <t xml:space="preserve">( NB: No walking or Lwt loss or Lwt gain included)</t>
  </si>
  <si>
    <t xml:space="preserve">Based on the information in the above tale</t>
  </si>
  <si>
    <t xml:space="preserve">Use this table if you want to determine how many kg DM /cow/day
are required to produce a given MS/cow/ production.</t>
  </si>
  <si>
    <t xml:space="preserve">Note: Daily pasture intakes by grazing cows (kg DM/cow/day) greater than 4% of cow liveweight are very unlikely to be achieved.</t>
  </si>
  <si>
    <r>
      <rPr>
        <sz val="10"/>
        <rFont val="Arial"/>
        <family val="2"/>
      </rPr>
      <t xml:space="preserve">Enter into</t>
    </r>
    <r>
      <rPr>
        <b val="true"/>
        <sz val="10"/>
        <color rgb="FF0000FF"/>
        <rFont val="Arial"/>
        <family val="2"/>
      </rPr>
      <t xml:space="preserve"> Blue Bold</t>
    </r>
    <r>
      <rPr>
        <sz val="10"/>
        <rFont val="Arial"/>
        <family val="2"/>
      </rPr>
      <t xml:space="preserve"> Only</t>
    </r>
  </si>
  <si>
    <t xml:space="preserve">Enter your target ms kg/day &gt;&gt;&gt;</t>
  </si>
  <si>
    <t xml:space="preserve">kg milk solids/day</t>
  </si>
  <si>
    <t xml:space="preserve">Enter cow liveweight &gt;&gt;&gt;</t>
  </si>
  <si>
    <t xml:space="preserve">&lt;&lt;&lt; enter</t>
  </si>
  <si>
    <t xml:space="preserve">Required dry matter intake kg/day</t>
  </si>
  <si>
    <r>
      <rPr>
        <b val="true"/>
        <sz val="15"/>
        <rFont val="Arial"/>
        <family val="2"/>
      </rPr>
      <t xml:space="preserve">OR</t>
    </r>
    <r>
      <rPr>
        <b val="true"/>
        <sz val="10"/>
        <rFont val="Arial"/>
        <family val="2"/>
      </rPr>
      <t xml:space="preserve"> </t>
    </r>
  </si>
  <si>
    <t xml:space="preserve">Use this table if you want to determine how many kg ms/ cow/ day can be produced
 if fed ‘x’ kg DM/cow/day</t>
  </si>
  <si>
    <t xml:space="preserve">Enter dry matter intake &gt;&gt;&gt;</t>
  </si>
  <si>
    <t xml:space="preserve">kg DM/day</t>
  </si>
  <si>
    <t xml:space="preserve">Enter cow live weight &gt;&gt;&gt;</t>
  </si>
  <si>
    <t xml:space="preserve">Expected  ms kg/day</t>
  </si>
  <si>
    <t xml:space="preserve">Part 2</t>
  </si>
  <si>
    <t xml:space="preserve">This section deals with the MS  production curve – see graph below</t>
  </si>
  <si>
    <t xml:space="preserve">While the above tools are useful for predicting dry matter intake and milk solids production, they can only really be used with
 any real accuracy in the month leading up to and following the month  following peak lactation.</t>
  </si>
  <si>
    <t xml:space="preserve">Thereafter DM intake and MS production tend to gradually decline.
A lactation can be described as consisting of three periods; early, mid and late lactation.
</t>
  </si>
  <si>
    <t xml:space="preserve">Early lactation (the first 100 days in milk (DIM)</t>
  </si>
  <si>
    <r>
      <rPr>
        <sz val="10"/>
        <rFont val="Arial"/>
        <family val="2"/>
      </rPr>
      <t xml:space="preserve">Cows typically  achieve peak milk production during the </t>
    </r>
    <r>
      <rPr>
        <b val="true"/>
        <sz val="10"/>
        <rFont val="Arial"/>
        <family val="2"/>
      </rPr>
      <t xml:space="preserve">second</t>
    </r>
    <r>
      <rPr>
        <sz val="10"/>
        <rFont val="Arial"/>
        <family val="2"/>
      </rPr>
      <t xml:space="preserve"> month of lactation  (around day 60)  while </t>
    </r>
    <r>
      <rPr>
        <b val="true"/>
        <sz val="10"/>
        <rFont val="Arial"/>
        <family val="2"/>
      </rPr>
      <t xml:space="preserve"> feed intake is yet to peak.</t>
    </r>
  </si>
  <si>
    <t xml:space="preserve">In other words, during  early lactation,  milk yield increases more rapidly than dry matter intake does. The demand for energy is therefore higher than the amount of energy</t>
  </si>
  <si>
    <t xml:space="preserve">consumed. The cow mobilizes body reserves and in doing so loses weight.</t>
  </si>
  <si>
    <t xml:space="preserve">Mid lactation</t>
  </si>
  <si>
    <r>
      <rPr>
        <sz val="10"/>
        <rFont val="Arial"/>
        <family val="2"/>
      </rPr>
      <t xml:space="preserve">Mid-lactation period is the period from</t>
    </r>
    <r>
      <rPr>
        <b val="true"/>
        <sz val="10"/>
        <rFont val="Arial"/>
        <family val="2"/>
      </rPr>
      <t xml:space="preserve"> day 100 to day 200</t>
    </r>
    <r>
      <rPr>
        <sz val="10"/>
        <rFont val="Arial"/>
        <family val="2"/>
      </rPr>
      <t xml:space="preserve"> after calving. By the beginning of this phase, cows will have achieved peak production (8-10 weeks after calving). </t>
    </r>
  </si>
  <si>
    <t xml:space="preserve">Peak dry matter intake has also occurred with no more weight losses  Cows should reach maximum dry matter intake no later than 10 weeks after calving ie around day 90)</t>
  </si>
  <si>
    <t xml:space="preserve"> At this point, cows should be eating up to 4% of their body weight in pasture dry matter.</t>
  </si>
  <si>
    <t xml:space="preserve">The main target during this period is to maintain peak milk productions as long as possible.</t>
  </si>
  <si>
    <t xml:space="preserve">During this period the cow should be bred to initiate a new pregnancy (60-70 days after calving).</t>
  </si>
  <si>
    <t xml:space="preserve">Late lactation</t>
  </si>
  <si>
    <t xml:space="preserve">This phase may begin 200 days after calving and end when the cow dries off. </t>
  </si>
  <si>
    <t xml:space="preserve">During this period, milk yield continues to decline and so does feed intake.</t>
  </si>
  <si>
    <t xml:space="preserve">The cow also gains weight during this period to replenish that lost during early lactation. </t>
  </si>
  <si>
    <t xml:space="preserve">However, as lactation approaches an end, more of the increase in body weight is due to the increased size of the growing foetus.</t>
  </si>
  <si>
    <t xml:space="preserve">Unfortunately for many herds in Australia and New Zealand, the average days in milk barely exceed 200.</t>
  </si>
  <si>
    <t xml:space="preserve">The key to maximising herd production is to </t>
  </si>
  <si>
    <t xml:space="preserve">1) Attain and maintain as high a peak within the first 100 days. </t>
  </si>
  <si>
    <t xml:space="preserve">2) Extend the number of days in milk beyond 200 days towards 300 as much as possible</t>
  </si>
  <si>
    <t xml:space="preserve">This can be achieved by ensuring cows are on a rising plane of nutrition up to calving and feeding them well thereafter.</t>
  </si>
  <si>
    <t xml:space="preserve">Pasture measurement and pasture feed budgeting underpin this!</t>
  </si>
  <si>
    <t xml:space="preserve">The following tables and graphs can be used to estimate per cow MS production
and  kg DM feed requirement throughout a season.</t>
  </si>
  <si>
    <t xml:space="preserve">Instructions for below.</t>
  </si>
  <si>
    <r>
      <rPr>
        <sz val="10"/>
        <rFont val="Arial"/>
        <family val="2"/>
      </rPr>
      <t xml:space="preserve">Enter the estimated</t>
    </r>
    <r>
      <rPr>
        <b val="true"/>
        <sz val="10"/>
        <rFont val="Arial"/>
        <family val="2"/>
      </rPr>
      <t xml:space="preserve"> peak  daily  per cow  dry matter intake</t>
    </r>
    <r>
      <rPr>
        <sz val="10"/>
        <rFont val="Arial"/>
        <family val="2"/>
      </rPr>
      <t xml:space="preserve"> and  </t>
    </r>
    <r>
      <rPr>
        <b val="true"/>
        <sz val="10"/>
        <rFont val="Arial"/>
        <family val="2"/>
      </rPr>
      <t xml:space="preserve">estimated peak daily per cow milk solids</t>
    </r>
    <r>
      <rPr>
        <sz val="10"/>
        <rFont val="Arial"/>
        <family val="2"/>
      </rPr>
      <t xml:space="preserve"> production you expect to average.</t>
    </r>
  </si>
  <si>
    <t xml:space="preserve">The tools in Part 1 above may help you in determining realistic values for your circumstances</t>
  </si>
  <si>
    <t xml:space="preserve">The table will then automatically generate likely dry matter intake and milk solids production profile for the season and display the result in a graph.</t>
  </si>
  <si>
    <t xml:space="preserve">NB: Exercise caution when extrapolating this information to a whole herd  situation because a herd will typically consist of  different aged animals </t>
  </si>
  <si>
    <t xml:space="preserve">and a spread of calving will exist .</t>
  </si>
  <si>
    <t xml:space="preserve">enter maximum DMI/cow/day 
(use above figure or your own)</t>
  </si>
  <si>
    <t xml:space="preserve">kg DMI/day</t>
  </si>
  <si>
    <t xml:space="preserve">Enter expected peak ms/day &gt;&gt;&gt;&gt;</t>
  </si>
  <si>
    <t xml:space="preserve">Days in milk</t>
  </si>
  <si>
    <t xml:space="preserve">% DMI</t>
  </si>
  <si>
    <t xml:space="preserve">kg Dry Matter  intake/day</t>
  </si>
  <si>
    <t xml:space="preserve">% of peak daily milk prodn</t>
  </si>
  <si>
    <t xml:space="preserve">kg ms/day</t>
  </si>
  <si>
    <t xml:space="preserve">Kg Milksolids  for season to date</t>
  </si>
  <si>
    <t xml:space="preserve">y=mx+c</t>
  </si>
  <si>
    <t xml:space="preserve">dmi=bodywt *0.012195 + ms/day * 7</t>
  </si>
  <si>
    <t xml:space="preserve">ms/day =( dmi –( bodywt *0.012195)) / 7</t>
  </si>
  <si>
    <t xml:space="preserve">Data table: do not alter!</t>
  </si>
  <si>
    <t xml:space="preserve">Dairy Young Stock Feeding Requirements*</t>
  </si>
  <si>
    <t xml:space="preserve">
</t>
  </si>
  <si>
    <t xml:space="preserve">kgDM/hd/day at 11 MJME/kgDM</t>
  </si>
  <si>
    <t xml:space="preserve">Age in Months (% of mature Lwt)</t>
  </si>
  <si>
    <t xml:space="preserve">Breed</t>
  </si>
  <si>
    <t xml:space="preserve">LWG 
Kg/day</t>
  </si>
  <si>
    <t xml:space="preserve">3
 (20%)</t>
  </si>
  <si>
    <t xml:space="preserve">6
 (30%)</t>
  </si>
  <si>
    <t xml:space="preserve">9
 (40%)</t>
  </si>
  <si>
    <t xml:space="preserve">15
 (60%)</t>
  </si>
  <si>
    <t xml:space="preserve">18
 (73%)</t>
  </si>
  <si>
    <t xml:space="preserve">21
 (86%)</t>
  </si>
  <si>
    <t xml:space="preserve">22
 (90%)</t>
  </si>
  <si>
    <t xml:space="preserve">24
(100%)</t>
  </si>
  <si>
    <t xml:space="preserve">JxF</t>
  </si>
  <si>
    <t xml:space="preserve">Friesian</t>
  </si>
  <si>
    <t xml:space="preserve">assumes 1 kgDM pasture = 11 MJME</t>
  </si>
  <si>
    <t xml:space="preserve">Source: Dairy NZ</t>
  </si>
  <si>
    <t xml:space="preserve">eg  a Jersey at 6 months age requires 3.5 kg DM intake to achieve a 0.45 Kg/day weight gain</t>
  </si>
  <si>
    <t xml:space="preserve">Target Live Weight (kg ) for Dairy young stock /replacement heifers</t>
  </si>
  <si>
    <t xml:space="preserve">Target Live Weight kg </t>
  </si>
  <si>
    <t xml:space="preserve">Mature
Weight</t>
  </si>
  <si>
    <t xml:space="preserve">eg A Jersey at 6 months age should have a live weight target of 108 kg  - which would be 30% of its mature weight.</t>
  </si>
</sst>
</file>

<file path=xl/styles.xml><?xml version="1.0" encoding="utf-8"?>
<styleSheet xmlns="http://schemas.openxmlformats.org/spreadsheetml/2006/main">
  <numFmts count="5">
    <numFmt numFmtId="164" formatCode="General"/>
    <numFmt numFmtId="165" formatCode="[$$-C09]#,##0.00;[RED]\-[$$-C09]#,##0.00"/>
    <numFmt numFmtId="166" formatCode="0.00"/>
    <numFmt numFmtId="167" formatCode="0.0"/>
    <numFmt numFmtId="168" formatCode="0"/>
  </numFmts>
  <fonts count="22">
    <font>
      <sz val="10"/>
      <name val="Arial"/>
      <family val="2"/>
    </font>
    <font>
      <sz val="10"/>
      <name val="Arial"/>
      <family val="0"/>
    </font>
    <font>
      <sz val="10"/>
      <name val="Arial"/>
      <family val="0"/>
    </font>
    <font>
      <sz val="10"/>
      <name val="Arial"/>
      <family val="0"/>
    </font>
    <font>
      <u val="single"/>
      <sz val="10"/>
      <name val="FreeSans"/>
      <family val="2"/>
    </font>
    <font>
      <sz val="10"/>
      <name val="FreeSans"/>
      <family val="2"/>
    </font>
    <font>
      <b val="true"/>
      <sz val="10"/>
      <name val="Arial"/>
      <family val="2"/>
    </font>
    <font>
      <b val="true"/>
      <sz val="15"/>
      <name val="Arial"/>
      <family val="2"/>
    </font>
    <font>
      <sz val="15"/>
      <name val="Arial"/>
      <family val="2"/>
    </font>
    <font>
      <b val="true"/>
      <sz val="10"/>
      <color rgb="FF0000FF"/>
      <name val="Arial"/>
      <family val="2"/>
    </font>
    <font>
      <b val="true"/>
      <sz val="10"/>
      <color rgb="FF3333FF"/>
      <name val="Arial"/>
      <family val="2"/>
    </font>
    <font>
      <u val="single"/>
      <sz val="10"/>
      <name val="Arial"/>
      <family val="2"/>
    </font>
    <font>
      <sz val="10"/>
      <color rgb="FF0000FF"/>
      <name val="Arial"/>
      <family val="2"/>
    </font>
    <font>
      <sz val="10"/>
      <color rgb="FF3C3C3C"/>
      <name val="Arial"/>
      <family val="2"/>
    </font>
    <font>
      <sz val="10"/>
      <color rgb="FF999999"/>
      <name val="Arial"/>
      <family val="2"/>
    </font>
    <font>
      <sz val="9"/>
      <name val="Arial"/>
      <family val="2"/>
    </font>
    <font>
      <b val="true"/>
      <sz val="11"/>
      <color rgb="FF000000"/>
      <name val="DejaVu Sans"/>
      <family val="2"/>
    </font>
    <font>
      <sz val="9"/>
      <name val="DejaVu Sans Condensed"/>
      <family val="2"/>
    </font>
    <font>
      <b val="true"/>
      <sz val="9"/>
      <name val="DejaVu Sans Condensed"/>
      <family val="2"/>
    </font>
    <font>
      <sz val="10"/>
      <name val="DejaVu Serif"/>
      <family val="1"/>
    </font>
    <font>
      <sz val="9"/>
      <name val="DejaVu Serif"/>
      <family val="1"/>
    </font>
    <font>
      <b val="true"/>
      <sz val="8"/>
      <name val="DejaVu Sans Condensed"/>
      <family val="2"/>
    </font>
  </fonts>
  <fills count="2">
    <fill>
      <patternFill patternType="none"/>
    </fill>
    <fill>
      <patternFill patternType="gray125"/>
    </fill>
  </fills>
  <borders count="24">
    <border diagonalUp="false" diagonalDown="false">
      <left/>
      <right/>
      <top/>
      <bottom/>
      <diagonal/>
    </border>
    <border diagonalUp="false" diagonalDown="false">
      <left style="thick"/>
      <right/>
      <top style="thick"/>
      <bottom/>
      <diagonal/>
    </border>
    <border diagonalUp="false" diagonalDown="false">
      <left/>
      <right/>
      <top style="thick"/>
      <bottom/>
      <diagonal/>
    </border>
    <border diagonalUp="false" diagonalDown="false">
      <left/>
      <right style="thick"/>
      <top style="thick"/>
      <bottom/>
      <diagonal/>
    </border>
    <border diagonalUp="false" diagonalDown="false">
      <left style="thick"/>
      <right/>
      <top/>
      <bottom/>
      <diagonal/>
    </border>
    <border diagonalUp="false" diagonalDown="false">
      <left/>
      <right style="thick"/>
      <top/>
      <bottom/>
      <diagonal/>
    </border>
    <border diagonalUp="false" diagonalDown="false">
      <left style="hair"/>
      <right style="hair"/>
      <top style="hair"/>
      <bottom style="hair"/>
      <diagonal/>
    </border>
    <border diagonalUp="false" diagonalDown="false">
      <left style="hair"/>
      <right style="thick"/>
      <top style="hair"/>
      <bottom style="hair"/>
      <diagonal/>
    </border>
    <border diagonalUp="false" diagonalDown="false">
      <left style="thick"/>
      <right style="hair"/>
      <top style="hair"/>
      <bottom style="hair"/>
      <diagonal/>
    </border>
    <border diagonalUp="false" diagonalDown="false">
      <left style="thick"/>
      <right style="hair"/>
      <top style="hair"/>
      <bottom style="thick"/>
      <diagonal/>
    </border>
    <border diagonalUp="false" diagonalDown="false">
      <left style="hair"/>
      <right style="thick"/>
      <top style="hair"/>
      <bottom style="thick"/>
      <diagonal/>
    </border>
    <border diagonalUp="false" diagonalDown="false">
      <left/>
      <right/>
      <top/>
      <bottom style="thick"/>
      <diagonal/>
    </border>
    <border diagonalUp="false" diagonalDown="false">
      <left/>
      <right style="thick"/>
      <top/>
      <bottom style="thick"/>
      <diagonal/>
    </border>
    <border diagonalUp="false" diagonalDown="false">
      <left style="thick"/>
      <right/>
      <top/>
      <bottom style="thick"/>
      <diagonal/>
    </border>
    <border diagonalUp="false" diagonalDown="false">
      <left style="thick"/>
      <right style="hair"/>
      <top style="thick"/>
      <bottom style="hair"/>
      <diagonal/>
    </border>
    <border diagonalUp="false" diagonalDown="false">
      <left style="hair"/>
      <right style="hair"/>
      <top style="thick"/>
      <bottom style="hair"/>
      <diagonal/>
    </border>
    <border diagonalUp="false" diagonalDown="false">
      <left style="hair"/>
      <right style="thick"/>
      <top style="thick"/>
      <bottom style="hair"/>
      <diagonal/>
    </border>
    <border diagonalUp="false" diagonalDown="false">
      <left style="hair"/>
      <right style="hair"/>
      <top style="hair"/>
      <bottom style="thick"/>
      <diagonal/>
    </border>
    <border diagonalUp="false" diagonalDown="false">
      <left style="hair">
        <color rgb="FFC0C0C0"/>
      </left>
      <right style="hair">
        <color rgb="FFC0C0C0"/>
      </right>
      <top style="thick"/>
      <bottom style="hair">
        <color rgb="FFC0C0C0"/>
      </bottom>
      <diagonal/>
    </border>
    <border diagonalUp="false" diagonalDown="false">
      <left style="thick"/>
      <right/>
      <top/>
      <bottom style="hair">
        <color rgb="FFC0C0C0"/>
      </bottom>
      <diagonal/>
    </border>
    <border diagonalUp="false" diagonalDown="false">
      <left style="hair">
        <color rgb="FFC0C0C0"/>
      </left>
      <right style="hair">
        <color rgb="FFC0C0C0"/>
      </right>
      <top/>
      <bottom style="hair">
        <color rgb="FFC0C0C0"/>
      </bottom>
      <diagonal/>
    </border>
    <border diagonalUp="false" diagonalDown="false">
      <left style="thick"/>
      <right style="thick"/>
      <top style="thick"/>
      <bottom style="hair"/>
      <diagonal/>
    </border>
    <border diagonalUp="false" diagonalDown="false">
      <left style="thick"/>
      <right style="thick"/>
      <top style="hair"/>
      <bottom style="hair"/>
      <diagonal/>
    </border>
    <border diagonalUp="false" diagonalDown="false">
      <left style="thick"/>
      <right style="thick"/>
      <top style="hair"/>
      <bottom style="thick"/>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5" fontId="4" fillId="0" borderId="0" applyFont="true" applyBorder="false" applyAlignment="false" applyProtection="false"/>
    <xf numFmtId="164" fontId="5" fillId="0" borderId="0" applyFont="true" applyBorder="false" applyAlignment="true" applyProtection="false">
      <alignment horizontal="center" vertical="bottom" textRotation="0" wrapText="false" indent="0" shrinkToFit="false"/>
    </xf>
    <xf numFmtId="164" fontId="5" fillId="0" borderId="0" applyFont="true" applyBorder="false" applyAlignment="true" applyProtection="false">
      <alignment horizontal="center" vertical="bottom" textRotation="90" wrapText="false" indent="0" shrinkToFit="false"/>
    </xf>
  </cellStyleXfs>
  <cellXfs count="8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6" fillId="0" borderId="3" xfId="0" applyFont="true" applyBorder="true" applyAlignment="true" applyProtection="false">
      <alignment horizontal="center"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4" fontId="6" fillId="0" borderId="4"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true" applyAlignment="false" applyProtection="true">
      <alignment horizontal="general" vertical="bottom" textRotation="0" wrapText="false" indent="0" shrinkToFit="false"/>
      <protection locked="fals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10" fillId="0" borderId="0" xfId="0" applyFont="true" applyBorder="false" applyAlignment="false" applyProtection="true">
      <alignment horizontal="general" vertical="bottom" textRotation="0" wrapText="false" indent="0" shrinkToFit="false"/>
      <protection locked="fals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right" vertical="bottom" textRotation="0" wrapText="false" indent="0" shrinkToFit="false"/>
      <protection locked="true" hidden="false"/>
    </xf>
    <xf numFmtId="166" fontId="6" fillId="0" borderId="11"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true" applyAlignment="false" applyProtection="true">
      <alignment horizontal="general" vertical="bottom" textRotation="0" wrapText="false" indent="0" shrinkToFit="false"/>
      <protection locked="false" hidden="false"/>
    </xf>
    <xf numFmtId="164" fontId="9" fillId="0" borderId="0" xfId="0" applyFont="true" applyBorder="false" applyAlignment="false" applyProtection="true">
      <alignment horizontal="general" vertical="bottom" textRotation="0" wrapText="false" indent="0" shrinkToFit="false"/>
      <protection locked="fals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right" vertical="bottom" textRotation="0" wrapText="true" indent="0" shrinkToFit="false"/>
      <protection locked="true" hidden="false"/>
    </xf>
    <xf numFmtId="164" fontId="9" fillId="0" borderId="2" xfId="0" applyFont="true" applyBorder="true" applyAlignment="false" applyProtection="true">
      <alignment horizontal="general" vertical="bottom" textRotation="0" wrapText="false" indent="0" shrinkToFit="false"/>
      <protection locked="false" hidden="false"/>
    </xf>
    <xf numFmtId="164" fontId="0" fillId="0" borderId="14" xfId="0" applyFont="true" applyBorder="true" applyAlignment="true" applyProtection="false">
      <alignment horizontal="center" vertical="bottom" textRotation="0" wrapText="false" indent="0" shrinkToFit="false"/>
      <protection locked="true" hidden="false"/>
    </xf>
    <xf numFmtId="164" fontId="0" fillId="0" borderId="15" xfId="0" applyFont="true" applyBorder="true" applyAlignment="true" applyProtection="false">
      <alignment horizontal="center" vertical="bottom" textRotation="0" wrapText="false" indent="0" shrinkToFit="false"/>
      <protection locked="true" hidden="false"/>
    </xf>
    <xf numFmtId="164" fontId="0" fillId="0" borderId="15" xfId="0" applyFont="true" applyBorder="true" applyAlignment="true" applyProtection="false">
      <alignment horizontal="center" vertical="bottom" textRotation="0" wrapText="true" indent="0" shrinkToFit="false"/>
      <protection locked="true" hidden="false"/>
    </xf>
    <xf numFmtId="164" fontId="0" fillId="0" borderId="16" xfId="0" applyFont="true" applyBorder="true" applyAlignment="true" applyProtection="false">
      <alignment horizontal="center" vertical="bottom" textRotation="0" wrapText="true" indent="0" shrinkToFit="false"/>
      <protection locked="true" hidden="false"/>
    </xf>
    <xf numFmtId="164" fontId="0" fillId="0" borderId="8" xfId="0" applyFont="fals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8" fontId="0" fillId="0" borderId="7" xfId="0" applyFont="fals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true" applyProtection="false">
      <alignment horizontal="center" vertical="bottom" textRotation="0" wrapText="false" indent="0" shrinkToFit="false"/>
      <protection locked="true" hidden="false"/>
    </xf>
    <xf numFmtId="168" fontId="0" fillId="0" borderId="7"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9" xfId="0" applyFont="false" applyBorder="true" applyAlignment="true" applyProtection="false">
      <alignment horizontal="center" vertical="bottom" textRotation="0" wrapText="false" indent="0" shrinkToFit="false"/>
      <protection locked="true" hidden="false"/>
    </xf>
    <xf numFmtId="164" fontId="0" fillId="0" borderId="17" xfId="0" applyFont="false" applyBorder="true" applyAlignment="true" applyProtection="false">
      <alignment horizontal="center" vertical="bottom" textRotation="0" wrapText="false" indent="0" shrinkToFit="false"/>
      <protection locked="true" hidden="false"/>
    </xf>
    <xf numFmtId="164" fontId="0" fillId="0" borderId="17" xfId="0" applyFont="false" applyBorder="true" applyAlignment="true" applyProtection="false">
      <alignment horizontal="center" vertical="bottom" textRotation="0" wrapText="false" indent="0" shrinkToFit="false"/>
      <protection locked="true" hidden="false"/>
    </xf>
    <xf numFmtId="168" fontId="0" fillId="0" borderId="10" xfId="0" applyFont="false" applyBorder="true" applyAlignment="true" applyProtection="false">
      <alignment horizontal="center"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6" fillId="0" borderId="18" xfId="0" applyFont="true" applyBorder="true" applyAlignment="true" applyProtection="false">
      <alignment horizontal="center" vertical="bottom" textRotation="0" wrapText="false" indent="0" shrinkToFit="false"/>
      <protection locked="true" hidden="false"/>
    </xf>
    <xf numFmtId="164" fontId="17" fillId="0" borderId="19" xfId="0" applyFont="true" applyBorder="true" applyAlignment="true" applyProtection="false">
      <alignment horizontal="general" vertical="bottom" textRotation="0" wrapText="true" indent="0" shrinkToFit="false"/>
      <protection locked="true" hidden="false"/>
    </xf>
    <xf numFmtId="164" fontId="18" fillId="0" borderId="20" xfId="0" applyFont="true" applyBorder="true" applyAlignment="true" applyProtection="false">
      <alignment horizontal="center" vertical="bottom" textRotation="0" wrapText="false" indent="0" shrinkToFit="false"/>
      <protection locked="true" hidden="false"/>
    </xf>
    <xf numFmtId="164" fontId="19" fillId="0" borderId="19" xfId="0" applyFont="true" applyBorder="true" applyAlignment="false" applyProtection="false">
      <alignment horizontal="general" vertical="bottom" textRotation="0" wrapText="false" indent="0" shrinkToFit="false"/>
      <protection locked="true" hidden="false"/>
    </xf>
    <xf numFmtId="164" fontId="18" fillId="0" borderId="14" xfId="0" applyFont="true" applyBorder="true" applyAlignment="false" applyProtection="false">
      <alignment horizontal="general" vertical="bottom" textRotation="0" wrapText="false" indent="0" shrinkToFit="false"/>
      <protection locked="true" hidden="false"/>
    </xf>
    <xf numFmtId="164" fontId="18" fillId="0" borderId="16" xfId="0" applyFont="true" applyBorder="true" applyAlignment="true" applyProtection="false">
      <alignment horizontal="center" vertical="bottom" textRotation="0" wrapText="true" indent="0" shrinkToFit="false"/>
      <protection locked="true" hidden="false"/>
    </xf>
    <xf numFmtId="164" fontId="18" fillId="0" borderId="6" xfId="0" applyFont="true" applyBorder="true" applyAlignment="true" applyProtection="false">
      <alignment horizontal="center" vertical="bottom" textRotation="0" wrapText="true" indent="0" shrinkToFit="false"/>
      <protection locked="true" hidden="false"/>
    </xf>
    <xf numFmtId="164" fontId="18" fillId="0" borderId="7" xfId="0" applyFont="true" applyBorder="true" applyAlignment="true" applyProtection="false">
      <alignment horizontal="center" vertical="bottom" textRotation="0" wrapText="true" indent="0" shrinkToFit="false"/>
      <protection locked="true" hidden="false"/>
    </xf>
    <xf numFmtId="164" fontId="18" fillId="0" borderId="8" xfId="0" applyFont="true" applyBorder="true" applyAlignment="false" applyProtection="false">
      <alignment horizontal="general" vertical="bottom" textRotation="0" wrapText="false" indent="0" shrinkToFit="false"/>
      <protection locked="true" hidden="false"/>
    </xf>
    <xf numFmtId="164" fontId="17" fillId="0" borderId="7" xfId="0" applyFont="true" applyBorder="true" applyAlignment="true" applyProtection="false">
      <alignment horizontal="center" vertical="bottom" textRotation="0" wrapText="false" indent="0" shrinkToFit="false"/>
      <protection locked="true" hidden="false"/>
    </xf>
    <xf numFmtId="164" fontId="17" fillId="0" borderId="6" xfId="0" applyFont="true" applyBorder="true" applyAlignment="true" applyProtection="false">
      <alignment horizontal="center"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9" fillId="0" borderId="19" xfId="0" applyFont="true" applyBorder="true" applyAlignment="true" applyProtection="false">
      <alignment horizontal="general" vertical="bottom" textRotation="0" wrapText="true" indent="0" shrinkToFit="false"/>
      <protection locked="true" hidden="false"/>
    </xf>
    <xf numFmtId="164" fontId="18" fillId="0" borderId="20" xfId="0" applyFont="true" applyBorder="true" applyAlignment="true" applyProtection="false">
      <alignment horizontal="left" vertical="bottom" textRotation="0" wrapText="false" indent="0" shrinkToFit="false"/>
      <protection locked="true" hidden="false"/>
    </xf>
    <xf numFmtId="164" fontId="18" fillId="0" borderId="21" xfId="0" applyFont="true" applyBorder="true" applyAlignment="false" applyProtection="false">
      <alignment horizontal="general" vertical="bottom" textRotation="0" wrapText="false" indent="0" shrinkToFit="false"/>
      <protection locked="true" hidden="false"/>
    </xf>
    <xf numFmtId="164" fontId="21" fillId="0" borderId="7" xfId="0" applyFont="true" applyBorder="true" applyAlignment="true" applyProtection="false">
      <alignment horizontal="center" vertical="bottom" textRotation="0" wrapText="true" indent="0" shrinkToFit="false"/>
      <protection locked="true" hidden="false"/>
    </xf>
    <xf numFmtId="164" fontId="18" fillId="0" borderId="22" xfId="0" applyFont="true" applyBorder="true" applyAlignment="false" applyProtection="false">
      <alignment horizontal="general" vertical="bottom" textRotation="0" wrapText="false" indent="0" shrinkToFit="false"/>
      <protection locked="true" hidden="false"/>
    </xf>
    <xf numFmtId="164" fontId="18" fillId="0" borderId="23" xfId="0" applyFont="true" applyBorder="true" applyAlignment="false" applyProtection="false">
      <alignment horizontal="general" vertical="bottom" textRotation="0" wrapText="false" indent="0" shrinkToFit="false"/>
      <protection locked="true" hidden="false"/>
    </xf>
    <xf numFmtId="164" fontId="17" fillId="0" borderId="17" xfId="0" applyFont="true" applyBorder="true" applyAlignment="true" applyProtection="false">
      <alignment horizontal="center" vertical="bottom" textRotation="0" wrapText="false" indent="0" shrinkToFit="false"/>
      <protection locked="true" hidden="false"/>
    </xf>
    <xf numFmtId="164" fontId="17" fillId="0" borderId="10" xfId="0" applyFont="true" applyBorder="true" applyAlignment="true" applyProtection="false">
      <alignment horizontal="center" vertical="bottom" textRotation="0" wrapText="false" indent="0" shrinkToFit="false"/>
      <protection locked="true" hidden="false"/>
    </xf>
  </cellXfs>
  <cellStyles count="1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Result" xfId="20" builtinId="53" customBuiltin="true"/>
    <cellStyle name="Result2" xfId="21" builtinId="53" customBuiltin="true"/>
    <cellStyle name="Heading" xfId="22" builtinId="53" customBuiltin="true"/>
    <cellStyle name="Heading1" xfId="23" builtinId="53" customBuiltin="true"/>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B3B3B3"/>
      <rgbColor rgb="FFFFCC99"/>
      <rgbColor rgb="FF3366FF"/>
      <rgbColor rgb="FF33CCCC"/>
      <rgbColor rgb="FF99CC00"/>
      <rgbColor rgb="FFFFD320"/>
      <rgbColor rgb="FFFF9900"/>
      <rgbColor rgb="FFFF420E"/>
      <rgbColor rgb="FF666699"/>
      <rgbColor rgb="FF999999"/>
      <rgbColor rgb="FF004586"/>
      <rgbColor rgb="FF579D1C"/>
      <rgbColor rgb="FF003300"/>
      <rgbColor rgb="FF314004"/>
      <rgbColor rgb="FF993300"/>
      <rgbColor rgb="FF993366"/>
      <rgbColor rgb="FF3333FF"/>
      <rgbColor rgb="FF3C3C3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679863848083124"/>
          <c:y val="0.0530505709624796"/>
          <c:w val="0.789905051952705"/>
          <c:h val="0.86584013050571"/>
        </c:manualLayout>
      </c:layout>
      <c:scatterChart>
        <c:scatterStyle val="line"/>
        <c:varyColors val="0"/>
        <c:ser>
          <c:idx val="0"/>
          <c:order val="0"/>
          <c:tx>
            <c:strRef>
              <c:f>'Milking Cow'!$D$10</c:f>
              <c:strCache>
                <c:ptCount val="1"/>
                <c:pt idx="0">
                  <c:v>1</c:v>
                </c:pt>
              </c:strCache>
            </c:strRef>
          </c:tx>
          <c:spPr>
            <a:solidFill>
              <a:srgbClr val="004586"/>
            </a:solidFill>
            <a:ln w="28800">
              <a:solidFill>
                <a:srgbClr val="004586"/>
              </a:solidFill>
              <a:round/>
            </a:ln>
          </c:spPr>
          <c:marker>
            <c:symbol val="none"/>
          </c:marker>
          <c:dLbls>
            <c:showLegendKey val="0"/>
            <c:showVal val="0"/>
            <c:showCatName val="0"/>
            <c:showSerName val="0"/>
            <c:showPercent val="0"/>
            <c:showLeaderLines val="0"/>
          </c:dLbls>
          <c:trendline>
            <c:spPr>
              <a:ln>
                <a:solidFill>
                  <a:srgbClr val="004586"/>
                </a:solidFill>
              </a:ln>
            </c:spPr>
            <c:trendlineType val="linear"/>
            <c:forward val="0"/>
            <c:backward val="0"/>
            <c:dispRSqr val="1"/>
            <c:dispEq val="1"/>
          </c:trendline>
          <c:xVal>
            <c:numRef>
              <c:f>'Milking Cow'!$C$11:$C$15</c:f>
              <c:numCache>
                <c:formatCode>General</c:formatCode>
                <c:ptCount val="5"/>
                <c:pt idx="0">
                  <c:v>375</c:v>
                </c:pt>
                <c:pt idx="1">
                  <c:v>400</c:v>
                </c:pt>
                <c:pt idx="2">
                  <c:v>450</c:v>
                </c:pt>
                <c:pt idx="3">
                  <c:v>500</c:v>
                </c:pt>
                <c:pt idx="4">
                  <c:v>550</c:v>
                </c:pt>
              </c:numCache>
            </c:numRef>
          </c:xVal>
          <c:yVal>
            <c:numRef>
              <c:f>'Milking Cow'!$D$11:$D$15</c:f>
              <c:numCache>
                <c:formatCode>General</c:formatCode>
                <c:ptCount val="5"/>
                <c:pt idx="0">
                  <c:v>11.2</c:v>
                </c:pt>
                <c:pt idx="1">
                  <c:v>11.5</c:v>
                </c:pt>
                <c:pt idx="2">
                  <c:v>12.2</c:v>
                </c:pt>
                <c:pt idx="3">
                  <c:v>12.8</c:v>
                </c:pt>
                <c:pt idx="4">
                  <c:v>13.3</c:v>
                </c:pt>
              </c:numCache>
            </c:numRef>
          </c:yVal>
          <c:smooth val="0"/>
        </c:ser>
        <c:ser>
          <c:idx val="1"/>
          <c:order val="1"/>
          <c:tx>
            <c:strRef>
              <c:f>'Milking Cow'!$E$10</c:f>
              <c:strCache>
                <c:ptCount val="1"/>
                <c:pt idx="0">
                  <c:v>1.2</c:v>
                </c:pt>
              </c:strCache>
            </c:strRef>
          </c:tx>
          <c:spPr>
            <a:solidFill>
              <a:srgbClr val="ff420e"/>
            </a:solidFill>
            <a:ln w="28800">
              <a:solidFill>
                <a:srgbClr val="ff420e"/>
              </a:solidFill>
              <a:round/>
            </a:ln>
          </c:spPr>
          <c:marker>
            <c:symbol val="none"/>
          </c:marker>
          <c:dLbls>
            <c:showLegendKey val="0"/>
            <c:showVal val="0"/>
            <c:showCatName val="0"/>
            <c:showSerName val="0"/>
            <c:showPercent val="0"/>
            <c:showLeaderLines val="0"/>
          </c:dLbls>
          <c:trendline>
            <c:spPr>
              <a:ln>
                <a:solidFill>
                  <a:srgbClr val="ff420e"/>
                </a:solidFill>
              </a:ln>
            </c:spPr>
            <c:trendlineType val="linear"/>
            <c:forward val="0"/>
            <c:backward val="0"/>
            <c:dispRSqr val="0"/>
            <c:dispEq val="1"/>
          </c:trendline>
          <c:xVal>
            <c:numRef>
              <c:f>'Milking Cow'!$C$11:$C$15</c:f>
              <c:numCache>
                <c:formatCode>General</c:formatCode>
                <c:ptCount val="5"/>
                <c:pt idx="0">
                  <c:v>375</c:v>
                </c:pt>
                <c:pt idx="1">
                  <c:v>400</c:v>
                </c:pt>
                <c:pt idx="2">
                  <c:v>450</c:v>
                </c:pt>
                <c:pt idx="3">
                  <c:v>500</c:v>
                </c:pt>
                <c:pt idx="4">
                  <c:v>550</c:v>
                </c:pt>
              </c:numCache>
            </c:numRef>
          </c:xVal>
          <c:yVal>
            <c:numRef>
              <c:f>'Milking Cow'!$E$11:$E$15</c:f>
              <c:numCache>
                <c:formatCode>General</c:formatCode>
                <c:ptCount val="5"/>
                <c:pt idx="0">
                  <c:v>12.6</c:v>
                </c:pt>
                <c:pt idx="1">
                  <c:v>12.9</c:v>
                </c:pt>
                <c:pt idx="2">
                  <c:v>13.7</c:v>
                </c:pt>
                <c:pt idx="3">
                  <c:v>14.3</c:v>
                </c:pt>
                <c:pt idx="4">
                  <c:v>14.8</c:v>
                </c:pt>
              </c:numCache>
            </c:numRef>
          </c:yVal>
          <c:smooth val="0"/>
        </c:ser>
        <c:ser>
          <c:idx val="2"/>
          <c:order val="2"/>
          <c:tx>
            <c:strRef>
              <c:f>'Milking Cow'!$F$10</c:f>
              <c:strCache>
                <c:ptCount val="1"/>
                <c:pt idx="0">
                  <c:v>1.4</c:v>
                </c:pt>
              </c:strCache>
            </c:strRef>
          </c:tx>
          <c:spPr>
            <a:solidFill>
              <a:srgbClr val="ffd320"/>
            </a:solidFill>
            <a:ln w="28800">
              <a:solidFill>
                <a:srgbClr val="ffd320"/>
              </a:solidFill>
              <a:round/>
            </a:ln>
          </c:spPr>
          <c:marker>
            <c:symbol val="none"/>
          </c:marker>
          <c:dLbls>
            <c:showLegendKey val="0"/>
            <c:showVal val="0"/>
            <c:showCatName val="0"/>
            <c:showSerName val="0"/>
            <c:showPercent val="0"/>
            <c:showLeaderLines val="0"/>
          </c:dLbls>
          <c:trendline>
            <c:spPr>
              <a:ln>
                <a:solidFill>
                  <a:srgbClr val="ffd320"/>
                </a:solidFill>
              </a:ln>
            </c:spPr>
            <c:trendlineType val="linear"/>
            <c:forward val="0"/>
            <c:backward val="0"/>
            <c:dispRSqr val="0"/>
            <c:dispEq val="1"/>
          </c:trendline>
          <c:xVal>
            <c:numRef>
              <c:f>'Milking Cow'!$C$11:$C$15</c:f>
              <c:numCache>
                <c:formatCode>General</c:formatCode>
                <c:ptCount val="5"/>
                <c:pt idx="0">
                  <c:v>375</c:v>
                </c:pt>
                <c:pt idx="1">
                  <c:v>400</c:v>
                </c:pt>
                <c:pt idx="2">
                  <c:v>450</c:v>
                </c:pt>
                <c:pt idx="3">
                  <c:v>500</c:v>
                </c:pt>
                <c:pt idx="4">
                  <c:v>550</c:v>
                </c:pt>
              </c:numCache>
            </c:numRef>
          </c:xVal>
          <c:yVal>
            <c:numRef>
              <c:f>'Milking Cow'!$F$11:$F$15</c:f>
              <c:numCache>
                <c:formatCode>General</c:formatCode>
                <c:ptCount val="5"/>
                <c:pt idx="0">
                  <c:v>14</c:v>
                </c:pt>
                <c:pt idx="1">
                  <c:v>14.3</c:v>
                </c:pt>
                <c:pt idx="2">
                  <c:v>15.2</c:v>
                </c:pt>
                <c:pt idx="3">
                  <c:v>15.8</c:v>
                </c:pt>
                <c:pt idx="4">
                  <c:v>16.3</c:v>
                </c:pt>
              </c:numCache>
            </c:numRef>
          </c:yVal>
          <c:smooth val="0"/>
        </c:ser>
        <c:ser>
          <c:idx val="3"/>
          <c:order val="3"/>
          <c:tx>
            <c:strRef>
              <c:f>'Milking Cow'!$G$10</c:f>
              <c:strCache>
                <c:ptCount val="1"/>
                <c:pt idx="0">
                  <c:v>1.6</c:v>
                </c:pt>
              </c:strCache>
            </c:strRef>
          </c:tx>
          <c:spPr>
            <a:solidFill>
              <a:srgbClr val="579d1c"/>
            </a:solidFill>
            <a:ln w="28800">
              <a:solidFill>
                <a:srgbClr val="579d1c"/>
              </a:solidFill>
              <a:round/>
            </a:ln>
          </c:spPr>
          <c:marker>
            <c:symbol val="none"/>
          </c:marker>
          <c:dLbls>
            <c:showLegendKey val="0"/>
            <c:showVal val="0"/>
            <c:showCatName val="0"/>
            <c:showSerName val="0"/>
            <c:showPercent val="0"/>
            <c:showLeaderLines val="0"/>
          </c:dLbls>
          <c:trendline>
            <c:spPr>
              <a:ln>
                <a:solidFill>
                  <a:srgbClr val="579d1c"/>
                </a:solidFill>
              </a:ln>
            </c:spPr>
            <c:trendlineType val="linear"/>
            <c:forward val="0"/>
            <c:backward val="0"/>
            <c:dispRSqr val="0"/>
            <c:dispEq val="1"/>
          </c:trendline>
          <c:xVal>
            <c:numRef>
              <c:f>'Milking Cow'!$C$11:$C$15</c:f>
              <c:numCache>
                <c:formatCode>General</c:formatCode>
                <c:ptCount val="5"/>
                <c:pt idx="0">
                  <c:v>375</c:v>
                </c:pt>
                <c:pt idx="1">
                  <c:v>400</c:v>
                </c:pt>
                <c:pt idx="2">
                  <c:v>450</c:v>
                </c:pt>
                <c:pt idx="3">
                  <c:v>500</c:v>
                </c:pt>
                <c:pt idx="4">
                  <c:v>550</c:v>
                </c:pt>
              </c:numCache>
            </c:numRef>
          </c:xVal>
          <c:yVal>
            <c:numRef>
              <c:f>'Milking Cow'!$G$11:$G$15</c:f>
              <c:numCache>
                <c:formatCode>General</c:formatCode>
                <c:ptCount val="5"/>
                <c:pt idx="0">
                  <c:v>15.4</c:v>
                </c:pt>
                <c:pt idx="1">
                  <c:v>15.7</c:v>
                </c:pt>
                <c:pt idx="2">
                  <c:v>16.6</c:v>
                </c:pt>
                <c:pt idx="3">
                  <c:v>17.3</c:v>
                </c:pt>
                <c:pt idx="4">
                  <c:v>17.8</c:v>
                </c:pt>
              </c:numCache>
            </c:numRef>
          </c:yVal>
          <c:smooth val="0"/>
        </c:ser>
        <c:ser>
          <c:idx val="4"/>
          <c:order val="4"/>
          <c:tx>
            <c:strRef>
              <c:f>'Milking Cow'!$H$10</c:f>
              <c:strCache>
                <c:ptCount val="1"/>
                <c:pt idx="0">
                  <c:v>1.8</c:v>
                </c:pt>
              </c:strCache>
            </c:strRef>
          </c:tx>
          <c:spPr>
            <a:solidFill>
              <a:srgbClr val="7e0021"/>
            </a:solidFill>
            <a:ln w="28800">
              <a:solidFill>
                <a:srgbClr val="7e0021"/>
              </a:solidFill>
              <a:round/>
            </a:ln>
          </c:spPr>
          <c:marker>
            <c:symbol val="none"/>
          </c:marker>
          <c:dLbls>
            <c:showLegendKey val="0"/>
            <c:showVal val="0"/>
            <c:showCatName val="0"/>
            <c:showSerName val="0"/>
            <c:showPercent val="0"/>
            <c:showLeaderLines val="0"/>
          </c:dLbls>
          <c:xVal>
            <c:numRef>
              <c:f>'Milking Cow'!$C$11:$C$15</c:f>
              <c:numCache>
                <c:formatCode>General</c:formatCode>
                <c:ptCount val="5"/>
                <c:pt idx="0">
                  <c:v>375</c:v>
                </c:pt>
                <c:pt idx="1">
                  <c:v>400</c:v>
                </c:pt>
                <c:pt idx="2">
                  <c:v>450</c:v>
                </c:pt>
                <c:pt idx="3">
                  <c:v>500</c:v>
                </c:pt>
                <c:pt idx="4">
                  <c:v>550</c:v>
                </c:pt>
              </c:numCache>
            </c:numRef>
          </c:xVal>
          <c:yVal>
            <c:numRef>
              <c:f>'Milking Cow'!$H$11:$H$15</c:f>
              <c:numCache>
                <c:formatCode>General</c:formatCode>
                <c:ptCount val="5"/>
                <c:pt idx="0">
                  <c:v/>
                </c:pt>
                <c:pt idx="1">
                  <c:v/>
                </c:pt>
                <c:pt idx="2">
                  <c:v>18.1</c:v>
                </c:pt>
                <c:pt idx="3">
                  <c:v>18.8</c:v>
                </c:pt>
                <c:pt idx="4">
                  <c:v>19.3</c:v>
                </c:pt>
              </c:numCache>
            </c:numRef>
          </c:yVal>
          <c:smooth val="0"/>
        </c:ser>
        <c:ser>
          <c:idx val="5"/>
          <c:order val="5"/>
          <c:tx>
            <c:strRef>
              <c:f>'Milking Cow'!$I$10</c:f>
              <c:strCache>
                <c:ptCount val="1"/>
                <c:pt idx="0">
                  <c:v>2</c:v>
                </c:pt>
              </c:strCache>
            </c:strRef>
          </c:tx>
          <c:spPr>
            <a:solidFill>
              <a:srgbClr val="83caff"/>
            </a:solidFill>
            <a:ln w="28800">
              <a:solidFill>
                <a:srgbClr val="83caff"/>
              </a:solidFill>
              <a:round/>
            </a:ln>
          </c:spPr>
          <c:marker>
            <c:symbol val="none"/>
          </c:marker>
          <c:dLbls>
            <c:showLegendKey val="0"/>
            <c:showVal val="0"/>
            <c:showCatName val="0"/>
            <c:showSerName val="0"/>
            <c:showPercent val="0"/>
            <c:showLeaderLines val="0"/>
          </c:dLbls>
          <c:xVal>
            <c:numRef>
              <c:f>'Milking Cow'!$C$11:$C$15</c:f>
              <c:numCache>
                <c:formatCode>General</c:formatCode>
                <c:ptCount val="5"/>
                <c:pt idx="0">
                  <c:v>375</c:v>
                </c:pt>
                <c:pt idx="1">
                  <c:v>400</c:v>
                </c:pt>
                <c:pt idx="2">
                  <c:v>450</c:v>
                </c:pt>
                <c:pt idx="3">
                  <c:v>500</c:v>
                </c:pt>
                <c:pt idx="4">
                  <c:v>550</c:v>
                </c:pt>
              </c:numCache>
            </c:numRef>
          </c:xVal>
          <c:yVal>
            <c:numRef>
              <c:f>'Milking Cow'!$I$11:$I$15</c:f>
              <c:numCache>
                <c:formatCode>General</c:formatCode>
                <c:ptCount val="5"/>
                <c:pt idx="0">
                  <c:v/>
                </c:pt>
                <c:pt idx="1">
                  <c:v/>
                </c:pt>
                <c:pt idx="2">
                  <c:v/>
                </c:pt>
                <c:pt idx="3">
                  <c:v>20</c:v>
                </c:pt>
                <c:pt idx="4">
                  <c:v>20.6</c:v>
                </c:pt>
              </c:numCache>
            </c:numRef>
          </c:yVal>
          <c:smooth val="0"/>
        </c:ser>
        <c:ser>
          <c:idx val="6"/>
          <c:order val="6"/>
          <c:tx>
            <c:strRef>
              <c:f>'Milking Cow'!$J$10</c:f>
              <c:strCache>
                <c:ptCount val="1"/>
                <c:pt idx="0">
                  <c:v>2.2</c:v>
                </c:pt>
              </c:strCache>
            </c:strRef>
          </c:tx>
          <c:spPr>
            <a:solidFill>
              <a:srgbClr val="314004"/>
            </a:solidFill>
            <a:ln w="28800">
              <a:solidFill>
                <a:srgbClr val="314004"/>
              </a:solidFill>
              <a:round/>
            </a:ln>
          </c:spPr>
          <c:marker>
            <c:symbol val="none"/>
          </c:marker>
          <c:dLbls>
            <c:showLegendKey val="0"/>
            <c:showVal val="0"/>
            <c:showCatName val="0"/>
            <c:showSerName val="0"/>
            <c:showPercent val="0"/>
            <c:showLeaderLines val="0"/>
          </c:dLbls>
          <c:xVal>
            <c:numRef>
              <c:f>'Milking Cow'!$C$11:$C$15</c:f>
              <c:numCache>
                <c:formatCode>General</c:formatCode>
                <c:ptCount val="5"/>
                <c:pt idx="0">
                  <c:v>375</c:v>
                </c:pt>
                <c:pt idx="1">
                  <c:v>400</c:v>
                </c:pt>
                <c:pt idx="2">
                  <c:v>450</c:v>
                </c:pt>
                <c:pt idx="3">
                  <c:v>500</c:v>
                </c:pt>
                <c:pt idx="4">
                  <c:v>550</c:v>
                </c:pt>
              </c:numCache>
            </c:numRef>
          </c:xVal>
          <c:yVal>
            <c:numRef>
              <c:f>'Milking Cow'!$J$11:$J$15</c:f>
              <c:numCache>
                <c:formatCode>General</c:formatCode>
                <c:ptCount val="5"/>
                <c:pt idx="0">
                  <c:v/>
                </c:pt>
                <c:pt idx="1">
                  <c:v/>
                </c:pt>
                <c:pt idx="2">
                  <c:v/>
                </c:pt>
                <c:pt idx="3">
                  <c:v/>
                </c:pt>
                <c:pt idx="4">
                  <c:v>22</c:v>
                </c:pt>
              </c:numCache>
            </c:numRef>
          </c:yVal>
          <c:smooth val="0"/>
        </c:ser>
        <c:axId val="53487539"/>
        <c:axId val="56567240"/>
      </c:scatterChart>
      <c:valAx>
        <c:axId val="53487539"/>
        <c:scaling>
          <c:orientation val="minMax"/>
        </c:scaling>
        <c:delete val="0"/>
        <c:axPos val="b"/>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56567240"/>
        <c:crosses val="autoZero"/>
        <c:crossBetween val="midCat"/>
      </c:valAx>
      <c:valAx>
        <c:axId val="56567240"/>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53487539"/>
        <c:crosses val="autoZero"/>
        <c:crossBetween val="midCat"/>
      </c:valAx>
      <c:spPr>
        <a:noFill/>
        <a:ln>
          <a:solidFill>
            <a:srgbClr val="b3b3b3"/>
          </a:solidFill>
        </a:ln>
      </c:spPr>
    </c:plotArea>
    <c:legend>
      <c:legendPos val="r"/>
      <c:overlay val="0"/>
      <c:spPr>
        <a:noFill/>
        <a:ln>
          <a:noFill/>
        </a:ln>
      </c:spPr>
    </c:legend>
    <c:plotVisOnly val="1"/>
    <c:dispBlanksAs val="span"/>
  </c:chart>
  <c:spPr>
    <a:solidFill>
      <a:srgbClr val="ffffff"/>
    </a:solidFill>
    <a:ln>
      <a:noFill/>
    </a:ln>
  </c:spPr>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545724222585925"/>
          <c:y val="0.0251689189189189"/>
          <c:w val="0.698905482815057"/>
          <c:h val="0.865625"/>
        </c:manualLayout>
      </c:layout>
      <c:scatterChart>
        <c:scatterStyle val="line"/>
        <c:varyColors val="0"/>
        <c:ser>
          <c:idx val="0"/>
          <c:order val="0"/>
          <c:tx>
            <c:strRef>
              <c:f>'Milking Cow'!$C$127</c:f>
              <c:strCache>
                <c:ptCount val="1"/>
                <c:pt idx="0">
                  <c:v>kg ms/day</c:v>
                </c:pt>
              </c:strCache>
            </c:strRef>
          </c:tx>
          <c:spPr>
            <a:solidFill>
              <a:srgbClr val="004586"/>
            </a:solidFill>
            <a:ln w="28800">
              <a:solidFill>
                <a:srgbClr val="004586"/>
              </a:solidFill>
              <a:round/>
            </a:ln>
          </c:spPr>
          <c:marker>
            <c:symbol val="none"/>
          </c:marker>
          <c:dLbls>
            <c:showLegendKey val="0"/>
            <c:showVal val="0"/>
            <c:showCatName val="0"/>
            <c:showSerName val="0"/>
            <c:showPercent val="0"/>
            <c:showLeaderLines val="0"/>
          </c:dLbls>
          <c:xVal>
            <c:numRef>
              <c:f>'Milking Cow'!$D$128:$D$170</c:f>
              <c:numCache>
                <c:formatCode>General</c:formatCode>
                <c:ptCount val="43"/>
                <c:pt idx="0">
                  <c:v>7</c:v>
                </c:pt>
                <c:pt idx="1">
                  <c:v>14</c:v>
                </c:pt>
                <c:pt idx="2">
                  <c:v>21</c:v>
                </c:pt>
                <c:pt idx="3">
                  <c:v>28</c:v>
                </c:pt>
                <c:pt idx="4">
                  <c:v>35</c:v>
                </c:pt>
                <c:pt idx="5">
                  <c:v>42</c:v>
                </c:pt>
                <c:pt idx="6">
                  <c:v>49</c:v>
                </c:pt>
                <c:pt idx="7">
                  <c:v>56</c:v>
                </c:pt>
                <c:pt idx="8">
                  <c:v>63</c:v>
                </c:pt>
                <c:pt idx="9">
                  <c:v>70</c:v>
                </c:pt>
                <c:pt idx="10">
                  <c:v>77</c:v>
                </c:pt>
                <c:pt idx="11">
                  <c:v>84</c:v>
                </c:pt>
                <c:pt idx="12">
                  <c:v>91</c:v>
                </c:pt>
                <c:pt idx="13">
                  <c:v>98</c:v>
                </c:pt>
                <c:pt idx="14">
                  <c:v>105</c:v>
                </c:pt>
                <c:pt idx="15">
                  <c:v>112</c:v>
                </c:pt>
                <c:pt idx="16">
                  <c:v>119</c:v>
                </c:pt>
                <c:pt idx="17">
                  <c:v>126</c:v>
                </c:pt>
                <c:pt idx="18">
                  <c:v>133</c:v>
                </c:pt>
                <c:pt idx="19">
                  <c:v>140</c:v>
                </c:pt>
                <c:pt idx="20">
                  <c:v>147</c:v>
                </c:pt>
                <c:pt idx="21">
                  <c:v>154</c:v>
                </c:pt>
                <c:pt idx="22">
                  <c:v>161</c:v>
                </c:pt>
                <c:pt idx="23">
                  <c:v>168</c:v>
                </c:pt>
                <c:pt idx="24">
                  <c:v>175</c:v>
                </c:pt>
                <c:pt idx="25">
                  <c:v>182</c:v>
                </c:pt>
                <c:pt idx="26">
                  <c:v>189</c:v>
                </c:pt>
                <c:pt idx="27">
                  <c:v>196</c:v>
                </c:pt>
                <c:pt idx="28">
                  <c:v>203</c:v>
                </c:pt>
                <c:pt idx="29">
                  <c:v>210</c:v>
                </c:pt>
                <c:pt idx="30">
                  <c:v>217</c:v>
                </c:pt>
                <c:pt idx="31">
                  <c:v>224</c:v>
                </c:pt>
                <c:pt idx="32">
                  <c:v>231</c:v>
                </c:pt>
                <c:pt idx="33">
                  <c:v>238</c:v>
                </c:pt>
                <c:pt idx="34">
                  <c:v>245</c:v>
                </c:pt>
                <c:pt idx="35">
                  <c:v>252</c:v>
                </c:pt>
                <c:pt idx="36">
                  <c:v>259</c:v>
                </c:pt>
                <c:pt idx="37">
                  <c:v>266</c:v>
                </c:pt>
                <c:pt idx="38">
                  <c:v>273</c:v>
                </c:pt>
                <c:pt idx="39">
                  <c:v>280</c:v>
                </c:pt>
                <c:pt idx="40">
                  <c:v>287</c:v>
                </c:pt>
                <c:pt idx="41">
                  <c:v>294</c:v>
                </c:pt>
                <c:pt idx="42">
                  <c:v>301</c:v>
                </c:pt>
              </c:numCache>
            </c:numRef>
          </c:xVal>
          <c:yVal>
            <c:numRef>
              <c:f>'Milking Cow'!$C$128:$C$170</c:f>
              <c:numCache>
                <c:formatCode>General</c:formatCode>
                <c:ptCount val="43"/>
                <c:pt idx="0">
                  <c:v>1.482</c:v>
                </c:pt>
                <c:pt idx="1">
                  <c:v>1.596</c:v>
                </c:pt>
                <c:pt idx="2">
                  <c:v>1.71</c:v>
                </c:pt>
                <c:pt idx="3">
                  <c:v>1.786</c:v>
                </c:pt>
                <c:pt idx="4">
                  <c:v>1.843</c:v>
                </c:pt>
                <c:pt idx="5">
                  <c:v>1.881</c:v>
                </c:pt>
                <c:pt idx="6">
                  <c:v>1.9</c:v>
                </c:pt>
                <c:pt idx="7">
                  <c:v>1.9</c:v>
                </c:pt>
                <c:pt idx="8">
                  <c:v>1.881</c:v>
                </c:pt>
                <c:pt idx="9">
                  <c:v>1.862</c:v>
                </c:pt>
                <c:pt idx="10">
                  <c:v>1.824</c:v>
                </c:pt>
                <c:pt idx="11">
                  <c:v>1.786</c:v>
                </c:pt>
                <c:pt idx="12">
                  <c:v>1.748</c:v>
                </c:pt>
                <c:pt idx="13">
                  <c:v>1.71</c:v>
                </c:pt>
                <c:pt idx="14">
                  <c:v>1.672</c:v>
                </c:pt>
                <c:pt idx="15">
                  <c:v>1.634</c:v>
                </c:pt>
                <c:pt idx="16">
                  <c:v>1.596</c:v>
                </c:pt>
                <c:pt idx="17">
                  <c:v>1.558</c:v>
                </c:pt>
                <c:pt idx="18">
                  <c:v>1.52</c:v>
                </c:pt>
                <c:pt idx="19">
                  <c:v>1.4725</c:v>
                </c:pt>
                <c:pt idx="20">
                  <c:v>1.425</c:v>
                </c:pt>
                <c:pt idx="21">
                  <c:v>1.387</c:v>
                </c:pt>
                <c:pt idx="22">
                  <c:v>1.349</c:v>
                </c:pt>
                <c:pt idx="23">
                  <c:v>1.311</c:v>
                </c:pt>
                <c:pt idx="24">
                  <c:v>1.273</c:v>
                </c:pt>
                <c:pt idx="25">
                  <c:v>1.235</c:v>
                </c:pt>
                <c:pt idx="26">
                  <c:v>1.197</c:v>
                </c:pt>
                <c:pt idx="27">
                  <c:v>1.159</c:v>
                </c:pt>
                <c:pt idx="28">
                  <c:v>1.121</c:v>
                </c:pt>
                <c:pt idx="29">
                  <c:v>1.0735</c:v>
                </c:pt>
                <c:pt idx="30">
                  <c:v>1.026</c:v>
                </c:pt>
                <c:pt idx="31">
                  <c:v>0.988</c:v>
                </c:pt>
                <c:pt idx="32">
                  <c:v>0.95</c:v>
                </c:pt>
                <c:pt idx="33">
                  <c:v>0.912</c:v>
                </c:pt>
                <c:pt idx="34">
                  <c:v>0.874</c:v>
                </c:pt>
                <c:pt idx="35">
                  <c:v>0.836</c:v>
                </c:pt>
                <c:pt idx="36">
                  <c:v>0.798</c:v>
                </c:pt>
                <c:pt idx="37">
                  <c:v>0.76</c:v>
                </c:pt>
                <c:pt idx="38">
                  <c:v>0.722</c:v>
                </c:pt>
                <c:pt idx="39">
                  <c:v>0.684</c:v>
                </c:pt>
                <c:pt idx="40">
                  <c:v>0.646</c:v>
                </c:pt>
                <c:pt idx="41">
                  <c:v>0.608</c:v>
                </c:pt>
                <c:pt idx="42">
                  <c:v>0.57</c:v>
                </c:pt>
              </c:numCache>
            </c:numRef>
          </c:yVal>
          <c:smooth val="0"/>
        </c:ser>
        <c:axId val="45504951"/>
        <c:axId val="30281761"/>
      </c:scatterChart>
      <c:scatterChart>
        <c:scatterStyle val="line"/>
        <c:varyColors val="0"/>
        <c:ser>
          <c:idx val="1"/>
          <c:order val="1"/>
          <c:tx>
            <c:strRef>
              <c:f>'Milking Cow'!$B$127</c:f>
              <c:strCache>
                <c:ptCount val="1"/>
                <c:pt idx="0">
                  <c:v>kg Dry Matter  intake/day</c:v>
                </c:pt>
              </c:strCache>
            </c:strRef>
          </c:tx>
          <c:spPr>
            <a:solidFill>
              <a:srgbClr val="ff420e"/>
            </a:solidFill>
            <a:ln w="28800">
              <a:solidFill>
                <a:srgbClr val="ff420e"/>
              </a:solidFill>
              <a:round/>
            </a:ln>
          </c:spPr>
          <c:marker>
            <c:symbol val="none"/>
          </c:marker>
          <c:dLbls>
            <c:showLegendKey val="0"/>
            <c:showVal val="0"/>
            <c:showCatName val="0"/>
            <c:showSerName val="0"/>
            <c:showPercent val="0"/>
            <c:showLeaderLines val="0"/>
          </c:dLbls>
          <c:xVal>
            <c:numRef>
              <c:f>'Milking Cow'!$D$127:$D$169</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xVal>
          <c:yVal>
            <c:numRef>
              <c:f>'Milking Cow'!$B$127:$B$170</c:f>
              <c:numCache>
                <c:formatCode>General</c:formatCode>
                <c:ptCount val="44"/>
                <c:pt idx="0">
                  <c:v/>
                </c:pt>
                <c:pt idx="1">
                  <c:v>11.4</c:v>
                </c:pt>
                <c:pt idx="2">
                  <c:v>12.35</c:v>
                </c:pt>
                <c:pt idx="3">
                  <c:v>13.3</c:v>
                </c:pt>
                <c:pt idx="4">
                  <c:v>14.25</c:v>
                </c:pt>
                <c:pt idx="5">
                  <c:v>15.2</c:v>
                </c:pt>
                <c:pt idx="6">
                  <c:v>16.15</c:v>
                </c:pt>
                <c:pt idx="7">
                  <c:v>17.1</c:v>
                </c:pt>
                <c:pt idx="8">
                  <c:v>18.05</c:v>
                </c:pt>
                <c:pt idx="9">
                  <c:v>18.62</c:v>
                </c:pt>
                <c:pt idx="10">
                  <c:v>18.81</c:v>
                </c:pt>
                <c:pt idx="11">
                  <c:v>19</c:v>
                </c:pt>
                <c:pt idx="12">
                  <c:v>19</c:v>
                </c:pt>
                <c:pt idx="13">
                  <c:v>19</c:v>
                </c:pt>
                <c:pt idx="14">
                  <c:v>18.81</c:v>
                </c:pt>
                <c:pt idx="15">
                  <c:v>18.62</c:v>
                </c:pt>
                <c:pt idx="16">
                  <c:v>18.43</c:v>
                </c:pt>
                <c:pt idx="17">
                  <c:v>18.24</c:v>
                </c:pt>
                <c:pt idx="18">
                  <c:v>18.05</c:v>
                </c:pt>
                <c:pt idx="19">
                  <c:v>17.86</c:v>
                </c:pt>
                <c:pt idx="20">
                  <c:v>17.67</c:v>
                </c:pt>
                <c:pt idx="21">
                  <c:v>17.48</c:v>
                </c:pt>
                <c:pt idx="22">
                  <c:v>17.29</c:v>
                </c:pt>
                <c:pt idx="23">
                  <c:v>17.1</c:v>
                </c:pt>
                <c:pt idx="24">
                  <c:v>16.91</c:v>
                </c:pt>
                <c:pt idx="25">
                  <c:v>16.72</c:v>
                </c:pt>
                <c:pt idx="26">
                  <c:v>16.53</c:v>
                </c:pt>
                <c:pt idx="27">
                  <c:v>16.34</c:v>
                </c:pt>
                <c:pt idx="28">
                  <c:v>16.15</c:v>
                </c:pt>
                <c:pt idx="29">
                  <c:v>15.96</c:v>
                </c:pt>
                <c:pt idx="30">
                  <c:v>15.77</c:v>
                </c:pt>
                <c:pt idx="31">
                  <c:v>15.58</c:v>
                </c:pt>
                <c:pt idx="32">
                  <c:v>15.39</c:v>
                </c:pt>
                <c:pt idx="33">
                  <c:v>15.2</c:v>
                </c:pt>
                <c:pt idx="34">
                  <c:v>15.01</c:v>
                </c:pt>
                <c:pt idx="35">
                  <c:v>14.82</c:v>
                </c:pt>
                <c:pt idx="36">
                  <c:v>14.63</c:v>
                </c:pt>
                <c:pt idx="37">
                  <c:v>14.44</c:v>
                </c:pt>
                <c:pt idx="38">
                  <c:v>14.25</c:v>
                </c:pt>
                <c:pt idx="39">
                  <c:v>14.06</c:v>
                </c:pt>
                <c:pt idx="40">
                  <c:v>13.87</c:v>
                </c:pt>
                <c:pt idx="41">
                  <c:v>13.68</c:v>
                </c:pt>
                <c:pt idx="42">
                  <c:v>13.49</c:v>
                </c:pt>
                <c:pt idx="43">
                  <c:v>13.3</c:v>
                </c:pt>
              </c:numCache>
            </c:numRef>
          </c:yVal>
          <c:smooth val="0"/>
        </c:ser>
        <c:axId val="12869699"/>
        <c:axId val="5621976"/>
      </c:scatterChart>
      <c:valAx>
        <c:axId val="45504951"/>
        <c:scaling>
          <c:orientation val="minMax"/>
        </c:scaling>
        <c:delete val="1"/>
        <c:axPos val="t"/>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30281761"/>
        <c:crosses val="max"/>
        <c:crossBetween val="midCat"/>
      </c:valAx>
      <c:valAx>
        <c:axId val="30281761"/>
        <c:scaling>
          <c:orientation val="minMax"/>
        </c:scaling>
        <c:delete val="0"/>
        <c:axPos val="r"/>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kg milksolids /day</a:t>
                </a:r>
              </a:p>
            </c:rich>
          </c:tx>
          <c:layout>
            <c:manualLayout>
              <c:xMode val="edge"/>
              <c:yMode val="edge"/>
              <c:x val="0.696399345335515"/>
              <c:y val="0.140371621621622"/>
            </c:manualLayout>
          </c:layout>
          <c:overlay val="0"/>
        </c:title>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45504951"/>
        <c:crosses val="max"/>
        <c:crossBetween val="midCat"/>
      </c:valAx>
      <c:valAx>
        <c:axId val="12869699"/>
        <c:scaling>
          <c:orientation val="minMax"/>
        </c:scaling>
        <c:delete val="0"/>
        <c:axPos val="b"/>
        <c:majorGridlines>
          <c:spPr>
            <a:ln>
              <a:solidFill>
                <a:srgbClr val="b3b3b3"/>
              </a:solidFill>
            </a:ln>
          </c:spPr>
        </c:majorGridlines>
        <c:minorGridlines>
          <c:spPr>
            <a:ln>
              <a:solidFill>
                <a:srgbClr val="dddddd"/>
              </a:solidFill>
            </a:ln>
          </c:spPr>
        </c:min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days in milk</a:t>
                </a:r>
              </a:p>
            </c:rich>
          </c:tx>
          <c:overlay val="0"/>
        </c:title>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5621976"/>
        <c:crosses val="autoZero"/>
        <c:crossBetween val="midCat"/>
      </c:valAx>
      <c:valAx>
        <c:axId val="5621976"/>
        <c:scaling>
          <c:orientation val="minMax"/>
        </c:scaling>
        <c:delete val="0"/>
        <c:axPos val="l"/>
        <c:majorGridlines>
          <c:spPr>
            <a:ln>
              <a:solidFill>
                <a:srgbClr val="b3b3b3"/>
              </a:solidFill>
            </a:ln>
          </c:spPr>
        </c:majorGridlines>
        <c:minorGridlines>
          <c:spPr>
            <a:ln>
              <a:solidFill>
                <a:srgbClr val="dddddd"/>
              </a:solidFill>
            </a:ln>
          </c:spPr>
        </c:minorGridlines>
        <c:title>
          <c:tx>
            <c:rich>
              <a:bodyPr rot="0"/>
              <a:lstStyle/>
              <a:p>
                <a:pPr>
                  <a:defRPr b="0" sz="900" spc="-1" strike="noStrike">
                    <a:solidFill>
                      <a:srgbClr val="000000"/>
                    </a:solidFill>
                    <a:uFill>
                      <a:solidFill>
                        <a:srgbClr val="ffffff"/>
                      </a:solidFill>
                    </a:uFill>
                    <a:latin typeface="Arial"/>
                  </a:defRPr>
                </a:pPr>
                <a:r>
                  <a:rPr b="0" sz="900" spc="-1" strike="noStrike">
                    <a:solidFill>
                      <a:srgbClr val="000000"/>
                    </a:solidFill>
                    <a:uFill>
                      <a:solidFill>
                        <a:srgbClr val="ffffff"/>
                      </a:solidFill>
                    </a:uFill>
                    <a:latin typeface="Arial"/>
                  </a:rPr>
                  <a:t>kg DM intake</a:t>
                </a:r>
              </a:p>
            </c:rich>
          </c:tx>
          <c:layout>
            <c:manualLayout>
              <c:xMode val="edge"/>
              <c:yMode val="edge"/>
              <c:x val="0"/>
              <c:y val="0.0649493243243243"/>
            </c:manualLayout>
          </c:layout>
          <c:overlay val="0"/>
        </c:title>
        <c:numFmt formatCode="General" sourceLinked="1"/>
        <c:majorTickMark val="out"/>
        <c:minorTickMark val="none"/>
        <c:tickLblPos val="nextTo"/>
        <c:spPr>
          <a:ln>
            <a:solidFill>
              <a:srgbClr val="b3b3b3"/>
            </a:solidFill>
          </a:ln>
        </c:spPr>
        <c:txPr>
          <a:bodyPr/>
          <a:p>
            <a:pPr>
              <a:defRPr b="0" sz="1000" spc="-1" strike="noStrike">
                <a:solidFill>
                  <a:srgbClr val="000000"/>
                </a:solidFill>
                <a:uFill>
                  <a:solidFill>
                    <a:srgbClr val="ffffff"/>
                  </a:solidFill>
                </a:uFill>
                <a:latin typeface="Arial"/>
              </a:defRPr>
            </a:pPr>
          </a:p>
        </c:txPr>
        <c:crossAx val="12869699"/>
        <c:crosses val="autoZero"/>
        <c:crossBetween val="midCat"/>
      </c:valAx>
      <c:spPr>
        <a:noFill/>
        <a:ln>
          <a:solidFill>
            <a:srgbClr val="b3b3b3"/>
          </a:solidFill>
        </a:ln>
      </c:spPr>
    </c:plotArea>
    <c:legend>
      <c:layout>
        <c:manualLayout>
          <c:xMode val="edge"/>
          <c:yMode val="edge"/>
          <c:x val="0.484809738134206"/>
          <c:y val="0.759628378378378"/>
        </c:manualLayout>
      </c:layout>
      <c:spPr>
        <a:noFill/>
        <a:ln>
          <a:noFill/>
        </a:ln>
      </c:spPr>
    </c:legend>
    <c:plotVisOnly val="1"/>
    <c:dispBlanksAs val="span"/>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147</xdr:col>
      <xdr:colOff>540000</xdr:colOff>
      <xdr:row>0</xdr:row>
      <xdr:rowOff>-5760</xdr:rowOff>
    </xdr:from>
    <xdr:to>
      <xdr:col>157</xdr:col>
      <xdr:colOff>449640</xdr:colOff>
      <xdr:row>30</xdr:row>
      <xdr:rowOff>200520</xdr:rowOff>
    </xdr:to>
    <xdr:graphicFrame>
      <xdr:nvGraphicFramePr>
        <xdr:cNvPr id="0" name=""/>
        <xdr:cNvGraphicFramePr/>
      </xdr:nvGraphicFramePr>
      <xdr:xfrm>
        <a:off x="120587760" y="-5760"/>
        <a:ext cx="8037720" cy="5516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417600</xdr:colOff>
      <xdr:row>77</xdr:row>
      <xdr:rowOff>89280</xdr:rowOff>
    </xdr:from>
    <xdr:to>
      <xdr:col>16</xdr:col>
      <xdr:colOff>140760</xdr:colOff>
      <xdr:row>101</xdr:row>
      <xdr:rowOff>153720</xdr:rowOff>
    </xdr:to>
    <xdr:graphicFrame>
      <xdr:nvGraphicFramePr>
        <xdr:cNvPr id="1" name=""/>
        <xdr:cNvGraphicFramePr/>
      </xdr:nvGraphicFramePr>
      <xdr:xfrm>
        <a:off x="6673320" y="14418360"/>
        <a:ext cx="7038360" cy="42620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170"/>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B31" activeCellId="0" sqref="B31"/>
    </sheetView>
  </sheetViews>
  <sheetFormatPr defaultRowHeight="12.8" zeroHeight="false" outlineLevelRow="0" outlineLevelCol="0"/>
  <cols>
    <col collapsed="false" customWidth="true" hidden="false" outlineLevel="0" max="2" min="1" style="0" width="15.53"/>
    <col collapsed="false" customWidth="false" hidden="false" outlineLevel="0" max="1025" min="3" style="0" width="11.52"/>
  </cols>
  <sheetData>
    <row r="1" customFormat="false" ht="12.8" hidden="false" customHeight="false" outlineLevel="0" collapsed="false">
      <c r="A1" s="1" t="s">
        <v>0</v>
      </c>
      <c r="B1" s="2" t="s">
        <v>1</v>
      </c>
      <c r="C1" s="0" t="s">
        <v>2</v>
      </c>
    </row>
    <row r="2" customFormat="false" ht="12.8" hidden="false" customHeight="false" outlineLevel="0" collapsed="false">
      <c r="B2" s="2" t="s">
        <v>3</v>
      </c>
      <c r="C2" s="0" t="s">
        <v>4</v>
      </c>
    </row>
    <row r="3" customFormat="false" ht="12.8" hidden="false" customHeight="false" outlineLevel="0" collapsed="false">
      <c r="B3" s="2" t="s">
        <v>5</v>
      </c>
      <c r="C3" s="0" t="s">
        <v>6</v>
      </c>
    </row>
    <row r="4" customFormat="false" ht="18.55" hidden="false" customHeight="false" outlineLevel="0" collapsed="false">
      <c r="A4" s="3" t="s">
        <v>7</v>
      </c>
    </row>
    <row r="6" customFormat="false" ht="12.8" hidden="false" customHeight="false" outlineLevel="0" collapsed="false">
      <c r="B6" s="0" t="s">
        <v>8</v>
      </c>
    </row>
    <row r="8" customFormat="false" ht="12.8" hidden="false" customHeight="false" outlineLevel="0" collapsed="false">
      <c r="B8" s="4"/>
      <c r="C8" s="5"/>
      <c r="D8" s="6" t="s">
        <v>9</v>
      </c>
      <c r="E8" s="5"/>
      <c r="F8" s="5"/>
      <c r="G8" s="5"/>
      <c r="H8" s="5"/>
      <c r="I8" s="5"/>
      <c r="J8" s="7"/>
    </row>
    <row r="9" customFormat="false" ht="12.8" hidden="false" customHeight="false" outlineLevel="0" collapsed="false">
      <c r="B9" s="8"/>
      <c r="F9" s="0" t="s">
        <v>10</v>
      </c>
      <c r="J9" s="9"/>
    </row>
    <row r="10" customFormat="false" ht="12.8" hidden="false" customHeight="false" outlineLevel="0" collapsed="false">
      <c r="B10" s="4"/>
      <c r="C10" s="10" t="s">
        <v>11</v>
      </c>
      <c r="D10" s="11" t="n">
        <v>1</v>
      </c>
      <c r="E10" s="11" t="n">
        <v>1.2</v>
      </c>
      <c r="F10" s="11" t="n">
        <v>1.4</v>
      </c>
      <c r="G10" s="11" t="n">
        <v>1.6</v>
      </c>
      <c r="H10" s="11" t="n">
        <v>1.8</v>
      </c>
      <c r="I10" s="11" t="n">
        <v>2</v>
      </c>
      <c r="J10" s="12" t="n">
        <v>2.2</v>
      </c>
    </row>
    <row r="11" customFormat="false" ht="12.8" hidden="false" customHeight="false" outlineLevel="0" collapsed="false">
      <c r="B11" s="13" t="s">
        <v>12</v>
      </c>
      <c r="C11" s="14" t="n">
        <v>375</v>
      </c>
      <c r="D11" s="15" t="n">
        <v>11.2</v>
      </c>
      <c r="E11" s="15" t="n">
        <v>12.6</v>
      </c>
      <c r="F11" s="15" t="n">
        <v>14</v>
      </c>
      <c r="G11" s="15" t="n">
        <v>15.4</v>
      </c>
      <c r="H11" s="15"/>
      <c r="I11" s="15"/>
      <c r="J11" s="16"/>
    </row>
    <row r="12" customFormat="false" ht="12.8" hidden="false" customHeight="false" outlineLevel="0" collapsed="false">
      <c r="B12" s="13" t="s">
        <v>12</v>
      </c>
      <c r="C12" s="14" t="n">
        <v>400</v>
      </c>
      <c r="D12" s="17" t="n">
        <v>11.5</v>
      </c>
      <c r="E12" s="17" t="n">
        <v>12.9</v>
      </c>
      <c r="F12" s="17" t="n">
        <v>14.3</v>
      </c>
      <c r="G12" s="17" t="n">
        <v>15.7</v>
      </c>
      <c r="H12" s="17"/>
      <c r="I12" s="17"/>
      <c r="J12" s="14"/>
    </row>
    <row r="13" customFormat="false" ht="12.8" hidden="false" customHeight="false" outlineLevel="0" collapsed="false">
      <c r="B13" s="13" t="s">
        <v>13</v>
      </c>
      <c r="C13" s="14" t="n">
        <v>450</v>
      </c>
      <c r="D13" s="17" t="n">
        <v>12.2</v>
      </c>
      <c r="E13" s="17" t="n">
        <v>13.7</v>
      </c>
      <c r="F13" s="17" t="n">
        <v>15.2</v>
      </c>
      <c r="G13" s="17" t="n">
        <v>16.6</v>
      </c>
      <c r="H13" s="17" t="n">
        <v>18.1</v>
      </c>
      <c r="I13" s="17"/>
      <c r="J13" s="14"/>
    </row>
    <row r="14" customFormat="false" ht="12.8" hidden="false" customHeight="false" outlineLevel="0" collapsed="false">
      <c r="B14" s="13" t="s">
        <v>14</v>
      </c>
      <c r="C14" s="14" t="n">
        <v>500</v>
      </c>
      <c r="D14" s="17" t="n">
        <v>12.8</v>
      </c>
      <c r="E14" s="17" t="n">
        <v>14.3</v>
      </c>
      <c r="F14" s="17" t="n">
        <v>15.8</v>
      </c>
      <c r="G14" s="17" t="n">
        <v>17.3</v>
      </c>
      <c r="H14" s="17" t="n">
        <v>18.8</v>
      </c>
      <c r="I14" s="17" t="n">
        <v>20</v>
      </c>
      <c r="J14" s="14"/>
    </row>
    <row r="15" customFormat="false" ht="12.8" hidden="false" customHeight="false" outlineLevel="0" collapsed="false">
      <c r="B15" s="13" t="s">
        <v>14</v>
      </c>
      <c r="C15" s="14" t="n">
        <v>550</v>
      </c>
      <c r="D15" s="17" t="n">
        <v>13.3</v>
      </c>
      <c r="E15" s="17" t="n">
        <v>14.8</v>
      </c>
      <c r="F15" s="17" t="n">
        <v>16.3</v>
      </c>
      <c r="G15" s="17" t="n">
        <v>17.8</v>
      </c>
      <c r="H15" s="17" t="n">
        <v>19.3</v>
      </c>
      <c r="I15" s="17" t="n">
        <v>20.6</v>
      </c>
      <c r="J15" s="14" t="n">
        <v>22</v>
      </c>
    </row>
    <row r="16" customFormat="false" ht="12.8" hidden="false" customHeight="false" outlineLevel="0" collapsed="false">
      <c r="B16" s="18"/>
      <c r="C16" s="19"/>
      <c r="D16" s="20" t="s">
        <v>15</v>
      </c>
      <c r="E16" s="20"/>
      <c r="F16" s="20"/>
      <c r="G16" s="20"/>
      <c r="H16" s="20"/>
      <c r="I16" s="20"/>
      <c r="J16" s="21"/>
    </row>
    <row r="18" customFormat="false" ht="12.8" hidden="false" customHeight="false" outlineLevel="0" collapsed="false">
      <c r="B18" s="0" t="s">
        <v>16</v>
      </c>
    </row>
    <row r="20" customFormat="false" ht="35.45" hidden="false" customHeight="false" outlineLevel="0" collapsed="false">
      <c r="B20" s="22" t="s">
        <v>17</v>
      </c>
      <c r="C20" s="5"/>
      <c r="D20" s="5"/>
      <c r="E20" s="5"/>
      <c r="F20" s="5"/>
      <c r="G20" s="5"/>
      <c r="H20" s="5"/>
      <c r="I20" s="5"/>
      <c r="J20" s="7"/>
    </row>
    <row r="21" customFormat="false" ht="12.8" hidden="false" customHeight="false" outlineLevel="0" collapsed="false">
      <c r="B21" s="23" t="s">
        <v>18</v>
      </c>
      <c r="J21" s="9"/>
    </row>
    <row r="22" customFormat="false" ht="12.8" hidden="false" customHeight="false" outlineLevel="0" collapsed="false">
      <c r="B22" s="8"/>
      <c r="J22" s="9"/>
    </row>
    <row r="23" customFormat="false" ht="12.95" hidden="false" customHeight="false" outlineLevel="0" collapsed="false">
      <c r="B23" s="8" t="s">
        <v>19</v>
      </c>
      <c r="J23" s="9"/>
    </row>
    <row r="24" customFormat="false" ht="12.8" hidden="false" customHeight="false" outlineLevel="0" collapsed="false">
      <c r="B24" s="8"/>
      <c r="C24" s="24"/>
      <c r="D24" s="25" t="s">
        <v>20</v>
      </c>
      <c r="E24" s="26" t="n">
        <v>1.9</v>
      </c>
      <c r="F24" s="24" t="s">
        <v>21</v>
      </c>
      <c r="G24" s="24"/>
      <c r="H24" s="24"/>
      <c r="I24" s="24"/>
      <c r="J24" s="9"/>
    </row>
    <row r="25" customFormat="false" ht="12.8" hidden="false" customHeight="false" outlineLevel="0" collapsed="false">
      <c r="B25" s="8"/>
      <c r="D25" s="27" t="s">
        <v>22</v>
      </c>
      <c r="E25" s="28" t="n">
        <v>500</v>
      </c>
      <c r="F25" s="0" t="s">
        <v>23</v>
      </c>
      <c r="G25" s="24"/>
      <c r="J25" s="9"/>
    </row>
    <row r="26" customFormat="false" ht="12.8" hidden="false" customHeight="false" outlineLevel="0" collapsed="false">
      <c r="B26" s="29"/>
      <c r="C26" s="20"/>
      <c r="D26" s="30" t="s">
        <v>24</v>
      </c>
      <c r="E26" s="31" t="n">
        <f aca="false">IF( E25 /(E25*0.012195+E24*7)&lt;25,"    Your target ms/day is too high for the  body weight of the cow",E25*0.012195+E24*7)</f>
        <v>19.3975</v>
      </c>
      <c r="F26" s="20"/>
      <c r="G26" s="20"/>
      <c r="H26" s="20"/>
      <c r="I26" s="20"/>
      <c r="J26" s="21"/>
    </row>
    <row r="29" customFormat="false" ht="18.4" hidden="false" customHeight="false" outlineLevel="0" collapsed="false">
      <c r="A29" s="32" t="s">
        <v>25</v>
      </c>
      <c r="B29" s="33"/>
    </row>
    <row r="30" customFormat="false" ht="12.8" hidden="false" customHeight="false" outlineLevel="0" collapsed="false">
      <c r="A30" s="1"/>
      <c r="B30" s="33"/>
    </row>
    <row r="31" customFormat="false" ht="34.05" hidden="false" customHeight="false" outlineLevel="0" collapsed="false">
      <c r="B31" s="22" t="s">
        <v>26</v>
      </c>
      <c r="C31" s="5"/>
      <c r="D31" s="5"/>
      <c r="E31" s="5"/>
      <c r="F31" s="5"/>
      <c r="G31" s="5"/>
      <c r="H31" s="5"/>
      <c r="I31" s="5"/>
      <c r="J31" s="7"/>
    </row>
    <row r="32" customFormat="false" ht="12.8" hidden="false" customHeight="false" outlineLevel="0" collapsed="false">
      <c r="B32" s="8"/>
      <c r="J32" s="9"/>
    </row>
    <row r="33" customFormat="false" ht="12.95" hidden="false" customHeight="false" outlineLevel="0" collapsed="false">
      <c r="B33" s="8" t="s">
        <v>19</v>
      </c>
      <c r="J33" s="9"/>
    </row>
    <row r="34" customFormat="false" ht="12.8" hidden="false" customHeight="false" outlineLevel="0" collapsed="false">
      <c r="B34" s="8"/>
      <c r="C34" s="24"/>
      <c r="D34" s="34" t="s">
        <v>27</v>
      </c>
      <c r="E34" s="35" t="n">
        <v>16</v>
      </c>
      <c r="F34" s="24" t="s">
        <v>28</v>
      </c>
      <c r="G34" s="24"/>
      <c r="H34" s="24"/>
      <c r="I34" s="24"/>
      <c r="J34" s="9"/>
    </row>
    <row r="35" customFormat="false" ht="12.8" hidden="false" customHeight="false" outlineLevel="0" collapsed="false">
      <c r="B35" s="8"/>
      <c r="D35" s="27" t="s">
        <v>29</v>
      </c>
      <c r="E35" s="36" t="n">
        <v>400</v>
      </c>
      <c r="G35" s="24"/>
      <c r="J35" s="9"/>
    </row>
    <row r="36" customFormat="false" ht="12.8" hidden="false" customHeight="false" outlineLevel="0" collapsed="false">
      <c r="B36" s="29"/>
      <c r="C36" s="20" t="s">
        <v>30</v>
      </c>
      <c r="D36" s="20"/>
      <c r="E36" s="37" t="n">
        <f aca="false">IF(E35/E34&lt;25,"Your nominated dry matter intake is too high for the body weight of the cow",E34-(E35*0.012195/70))</f>
        <v>15.9303142857143</v>
      </c>
      <c r="F36" s="20"/>
      <c r="G36" s="20"/>
      <c r="H36" s="20"/>
      <c r="I36" s="20"/>
      <c r="J36" s="21"/>
    </row>
    <row r="39" customFormat="false" ht="18.55" hidden="false" customHeight="false" outlineLevel="0" collapsed="false">
      <c r="A39" s="3" t="s">
        <v>31</v>
      </c>
      <c r="B39" s="0" t="s">
        <v>32</v>
      </c>
    </row>
    <row r="40" customFormat="false" ht="24.5" hidden="false" customHeight="false" outlineLevel="0" collapsed="false">
      <c r="B40" s="38" t="s">
        <v>33</v>
      </c>
    </row>
    <row r="41" customFormat="false" ht="47.7" hidden="false" customHeight="false" outlineLevel="0" collapsed="false">
      <c r="B41" s="38" t="s">
        <v>34</v>
      </c>
    </row>
    <row r="42" customFormat="false" ht="12.8" hidden="false" customHeight="false" outlineLevel="0" collapsed="false">
      <c r="B42" s="39" t="s">
        <v>35</v>
      </c>
    </row>
    <row r="43" customFormat="false" ht="12.95" hidden="false" customHeight="false" outlineLevel="0" collapsed="false">
      <c r="B43" s="0" t="s">
        <v>36</v>
      </c>
      <c r="D43" s="1"/>
      <c r="H43" s="1"/>
      <c r="I43" s="40"/>
    </row>
    <row r="44" customFormat="false" ht="12.8" hidden="false" customHeight="false" outlineLevel="0" collapsed="false">
      <c r="B44" s="0" t="s">
        <v>37</v>
      </c>
      <c r="D44" s="1"/>
    </row>
    <row r="45" customFormat="false" ht="12.8" hidden="false" customHeight="false" outlineLevel="0" collapsed="false">
      <c r="B45" s="0" t="s">
        <v>38</v>
      </c>
      <c r="D45" s="1"/>
    </row>
    <row r="46" customFormat="false" ht="12.8" hidden="false" customHeight="false" outlineLevel="0" collapsed="false">
      <c r="D46" s="1"/>
    </row>
    <row r="47" customFormat="false" ht="12.8" hidden="false" customHeight="false" outlineLevel="0" collapsed="false">
      <c r="B47" s="39" t="s">
        <v>39</v>
      </c>
      <c r="D47" s="1"/>
    </row>
    <row r="48" customFormat="false" ht="12.95" hidden="false" customHeight="false" outlineLevel="0" collapsed="false">
      <c r="B48" s="0" t="s">
        <v>40</v>
      </c>
      <c r="D48" s="1"/>
    </row>
    <row r="49" customFormat="false" ht="12.8" hidden="false" customHeight="false" outlineLevel="0" collapsed="false">
      <c r="B49" s="0" t="s">
        <v>41</v>
      </c>
      <c r="D49" s="1"/>
    </row>
    <row r="50" customFormat="false" ht="12.8" hidden="false" customHeight="false" outlineLevel="0" collapsed="false">
      <c r="B50" s="0" t="s">
        <v>42</v>
      </c>
      <c r="D50" s="1"/>
    </row>
    <row r="51" customFormat="false" ht="12.8" hidden="false" customHeight="false" outlineLevel="0" collapsed="false">
      <c r="B51" s="39" t="s">
        <v>43</v>
      </c>
      <c r="D51" s="1"/>
    </row>
    <row r="52" customFormat="false" ht="12.8" hidden="false" customHeight="false" outlineLevel="0" collapsed="false">
      <c r="B52" s="41" t="s">
        <v>44</v>
      </c>
      <c r="D52" s="1"/>
    </row>
    <row r="53" customFormat="false" ht="12.8" hidden="false" customHeight="false" outlineLevel="0" collapsed="false">
      <c r="D53" s="1"/>
    </row>
    <row r="54" customFormat="false" ht="12.8" hidden="false" customHeight="false" outlineLevel="0" collapsed="false">
      <c r="B54" s="39" t="s">
        <v>45</v>
      </c>
      <c r="D54" s="1"/>
    </row>
    <row r="55" customFormat="false" ht="12.8" hidden="false" customHeight="false" outlineLevel="0" collapsed="false">
      <c r="B55" s="41" t="s">
        <v>46</v>
      </c>
      <c r="D55" s="1"/>
    </row>
    <row r="56" customFormat="false" ht="12.8" hidden="false" customHeight="false" outlineLevel="0" collapsed="false">
      <c r="B56" s="42" t="s">
        <v>47</v>
      </c>
      <c r="D56" s="1"/>
    </row>
    <row r="57" customFormat="false" ht="12.8" hidden="false" customHeight="false" outlineLevel="0" collapsed="false">
      <c r="B57" s="41" t="s">
        <v>48</v>
      </c>
      <c r="D57" s="1"/>
    </row>
    <row r="58" customFormat="false" ht="12.8" hidden="false" customHeight="false" outlineLevel="0" collapsed="false">
      <c r="B58" s="41" t="s">
        <v>49</v>
      </c>
      <c r="D58" s="1"/>
    </row>
    <row r="59" customFormat="false" ht="12.8" hidden="false" customHeight="false" outlineLevel="0" collapsed="false">
      <c r="B59" s="39" t="s">
        <v>50</v>
      </c>
      <c r="D59" s="1"/>
    </row>
    <row r="60" customFormat="false" ht="12.8" hidden="false" customHeight="false" outlineLevel="0" collapsed="false">
      <c r="B60" s="39" t="s">
        <v>51</v>
      </c>
      <c r="D60" s="1"/>
    </row>
    <row r="61" customFormat="false" ht="12.8" hidden="false" customHeight="false" outlineLevel="0" collapsed="false">
      <c r="B61" s="39" t="s">
        <v>52</v>
      </c>
      <c r="D61" s="1"/>
    </row>
    <row r="62" customFormat="false" ht="12.8" hidden="false" customHeight="false" outlineLevel="0" collapsed="false">
      <c r="B62" s="39" t="s">
        <v>53</v>
      </c>
      <c r="D62" s="1"/>
    </row>
    <row r="63" customFormat="false" ht="12.8" hidden="false" customHeight="false" outlineLevel="0" collapsed="false">
      <c r="B63" s="0" t="s">
        <v>54</v>
      </c>
      <c r="D63" s="1"/>
    </row>
    <row r="64" customFormat="false" ht="12.8" hidden="false" customHeight="false" outlineLevel="0" collapsed="false">
      <c r="B64" s="39" t="s">
        <v>55</v>
      </c>
      <c r="D64" s="1"/>
    </row>
    <row r="65" customFormat="false" ht="12.8" hidden="false" customHeight="false" outlineLevel="0" collapsed="false">
      <c r="B65" s="39"/>
      <c r="D65" s="1"/>
    </row>
    <row r="66" customFormat="false" ht="35.45" hidden="false" customHeight="false" outlineLevel="0" collapsed="false">
      <c r="B66" s="43" t="s">
        <v>56</v>
      </c>
      <c r="D66" s="1"/>
    </row>
    <row r="67" customFormat="false" ht="12.8" hidden="false" customHeight="false" outlineLevel="0" collapsed="false">
      <c r="B67" s="39" t="s">
        <v>57</v>
      </c>
    </row>
    <row r="68" customFormat="false" ht="12.95" hidden="false" customHeight="false" outlineLevel="0" collapsed="false">
      <c r="B68" s="0" t="s">
        <v>58</v>
      </c>
    </row>
    <row r="69" customFormat="false" ht="12.8" hidden="false" customHeight="false" outlineLevel="0" collapsed="false">
      <c r="B69" s="39" t="s">
        <v>59</v>
      </c>
    </row>
    <row r="70" customFormat="false" ht="12.8" hidden="false" customHeight="false" outlineLevel="0" collapsed="false">
      <c r="B70" s="0" t="s">
        <v>60</v>
      </c>
    </row>
    <row r="71" customFormat="false" ht="12.8" hidden="false" customHeight="false" outlineLevel="0" collapsed="false">
      <c r="B71" s="0" t="s">
        <v>61</v>
      </c>
    </row>
    <row r="72" customFormat="false" ht="12.8" hidden="false" customHeight="false" outlineLevel="0" collapsed="false">
      <c r="B72" s="41" t="s">
        <v>62</v>
      </c>
    </row>
    <row r="74" customFormat="false" ht="24.5" hidden="false" customHeight="false" outlineLevel="0" collapsed="false">
      <c r="B74" s="4"/>
      <c r="C74" s="5"/>
      <c r="D74" s="44" t="s">
        <v>63</v>
      </c>
      <c r="E74" s="45" t="n">
        <v>19</v>
      </c>
      <c r="F74" s="5" t="s">
        <v>64</v>
      </c>
      <c r="G74" s="7"/>
    </row>
    <row r="75" customFormat="false" ht="12.8" hidden="false" customHeight="false" outlineLevel="0" collapsed="false">
      <c r="B75" s="8"/>
      <c r="D75" s="1" t="s">
        <v>65</v>
      </c>
      <c r="E75" s="36" t="n">
        <v>1.9</v>
      </c>
      <c r="F75" s="0" t="s">
        <v>21</v>
      </c>
      <c r="G75" s="9"/>
    </row>
    <row r="76" customFormat="false" ht="12.8" hidden="false" customHeight="false" outlineLevel="0" collapsed="false">
      <c r="B76" s="29"/>
      <c r="C76" s="20"/>
      <c r="D76" s="20"/>
      <c r="E76" s="20"/>
      <c r="F76" s="20"/>
      <c r="G76" s="21"/>
    </row>
    <row r="78" customFormat="false" ht="36.1" hidden="false" customHeight="false" outlineLevel="0" collapsed="false">
      <c r="B78" s="46" t="s">
        <v>66</v>
      </c>
      <c r="C78" s="47" t="s">
        <v>67</v>
      </c>
      <c r="D78" s="48" t="s">
        <v>68</v>
      </c>
      <c r="E78" s="48" t="s">
        <v>69</v>
      </c>
      <c r="F78" s="47" t="s">
        <v>70</v>
      </c>
      <c r="G78" s="49" t="s">
        <v>71</v>
      </c>
    </row>
    <row r="79" customFormat="false" ht="12.8" hidden="false" customHeight="false" outlineLevel="0" collapsed="false">
      <c r="B79" s="50" t="n">
        <v>0</v>
      </c>
      <c r="C79" s="15"/>
      <c r="D79" s="51" t="n">
        <f aca="false">$E$74*C79/100</f>
        <v>0</v>
      </c>
      <c r="E79" s="15" t="n">
        <v>0</v>
      </c>
      <c r="F79" s="15" t="n">
        <v>0</v>
      </c>
      <c r="G79" s="16" t="n">
        <v>0</v>
      </c>
    </row>
    <row r="80" customFormat="false" ht="12.8" hidden="false" customHeight="false" outlineLevel="0" collapsed="false">
      <c r="B80" s="50" t="n">
        <f aca="false">B79+7</f>
        <v>7</v>
      </c>
      <c r="C80" s="15" t="n">
        <v>60</v>
      </c>
      <c r="D80" s="51" t="n">
        <f aca="false">$E$74*C80/100</f>
        <v>11.4</v>
      </c>
      <c r="E80" s="15" t="n">
        <v>78</v>
      </c>
      <c r="F80" s="15" t="n">
        <f aca="false">$E$75*E80/100</f>
        <v>1.482</v>
      </c>
      <c r="G80" s="52" t="n">
        <f aca="false">F80*B80-B79</f>
        <v>10.374</v>
      </c>
    </row>
    <row r="81" customFormat="false" ht="12.8" hidden="false" customHeight="false" outlineLevel="0" collapsed="false">
      <c r="B81" s="50" t="n">
        <f aca="false">B80+7</f>
        <v>14</v>
      </c>
      <c r="C81" s="15" t="n">
        <v>65</v>
      </c>
      <c r="D81" s="51" t="n">
        <f aca="false">$E$74*C81/100</f>
        <v>12.35</v>
      </c>
      <c r="E81" s="15" t="n">
        <v>84</v>
      </c>
      <c r="F81" s="15" t="n">
        <f aca="false">$E$75*E81/100</f>
        <v>1.596</v>
      </c>
      <c r="G81" s="52" t="n">
        <f aca="false">(F81*(B81-B80))+G80</f>
        <v>21.546</v>
      </c>
    </row>
    <row r="82" customFormat="false" ht="12.8" hidden="false" customHeight="false" outlineLevel="0" collapsed="false">
      <c r="B82" s="50" t="n">
        <f aca="false">B81+7</f>
        <v>21</v>
      </c>
      <c r="C82" s="15" t="n">
        <v>70</v>
      </c>
      <c r="D82" s="51" t="n">
        <f aca="false">$E$74*C82/100</f>
        <v>13.3</v>
      </c>
      <c r="E82" s="15" t="n">
        <v>90</v>
      </c>
      <c r="F82" s="15" t="n">
        <f aca="false">$E$75*E82/100</f>
        <v>1.71</v>
      </c>
      <c r="G82" s="52" t="n">
        <f aca="false">(F82*(B82-B81))+G81</f>
        <v>33.516</v>
      </c>
    </row>
    <row r="83" customFormat="false" ht="12.8" hidden="false" customHeight="false" outlineLevel="0" collapsed="false">
      <c r="B83" s="50" t="n">
        <f aca="false">B82+7</f>
        <v>28</v>
      </c>
      <c r="C83" s="15" t="n">
        <v>75</v>
      </c>
      <c r="D83" s="51" t="n">
        <f aca="false">$E$74*C83/100</f>
        <v>14.25</v>
      </c>
      <c r="E83" s="15" t="n">
        <v>94</v>
      </c>
      <c r="F83" s="15" t="n">
        <f aca="false">$E$75*E83/100</f>
        <v>1.786</v>
      </c>
      <c r="G83" s="52" t="n">
        <f aca="false">(F83*(B83-B82))+G82</f>
        <v>46.018</v>
      </c>
    </row>
    <row r="84" customFormat="false" ht="12.8" hidden="false" customHeight="false" outlineLevel="0" collapsed="false">
      <c r="B84" s="50" t="n">
        <f aca="false">B83+7</f>
        <v>35</v>
      </c>
      <c r="C84" s="15" t="n">
        <v>80</v>
      </c>
      <c r="D84" s="51" t="n">
        <f aca="false">$E$74*C84/100</f>
        <v>15.2</v>
      </c>
      <c r="E84" s="15" t="n">
        <v>97</v>
      </c>
      <c r="F84" s="15" t="n">
        <f aca="false">$E$75*E84/100</f>
        <v>1.843</v>
      </c>
      <c r="G84" s="52" t="n">
        <f aca="false">(F84*(B84-B83))+G83</f>
        <v>58.919</v>
      </c>
    </row>
    <row r="85" customFormat="false" ht="12.8" hidden="false" customHeight="false" outlineLevel="0" collapsed="false">
      <c r="B85" s="50" t="n">
        <f aca="false">B84+7</f>
        <v>42</v>
      </c>
      <c r="C85" s="15" t="n">
        <v>85</v>
      </c>
      <c r="D85" s="51" t="n">
        <f aca="false">$E$74*C85/100</f>
        <v>16.15</v>
      </c>
      <c r="E85" s="15" t="n">
        <v>99</v>
      </c>
      <c r="F85" s="15" t="n">
        <f aca="false">$E$75*E85/100</f>
        <v>1.881</v>
      </c>
      <c r="G85" s="52" t="n">
        <f aca="false">(F85*(B85-B84))+G84</f>
        <v>72.086</v>
      </c>
    </row>
    <row r="86" customFormat="false" ht="12.8" hidden="false" customHeight="false" outlineLevel="0" collapsed="false">
      <c r="B86" s="50" t="n">
        <f aca="false">B85+7</f>
        <v>49</v>
      </c>
      <c r="C86" s="15" t="n">
        <v>90</v>
      </c>
      <c r="D86" s="51" t="n">
        <f aca="false">$E$74*C86/100</f>
        <v>17.1</v>
      </c>
      <c r="E86" s="15" t="n">
        <v>100</v>
      </c>
      <c r="F86" s="15" t="n">
        <f aca="false">$E$75*E86/100</f>
        <v>1.9</v>
      </c>
      <c r="G86" s="52" t="n">
        <f aca="false">(F86*(B86-B85))+G85</f>
        <v>85.386</v>
      </c>
    </row>
    <row r="87" customFormat="false" ht="12.8" hidden="false" customHeight="false" outlineLevel="0" collapsed="false">
      <c r="B87" s="50" t="n">
        <f aca="false">B86+7</f>
        <v>56</v>
      </c>
      <c r="C87" s="15" t="n">
        <v>95</v>
      </c>
      <c r="D87" s="51" t="n">
        <f aca="false">$E$74*C87/100</f>
        <v>18.05</v>
      </c>
      <c r="E87" s="15" t="n">
        <v>100</v>
      </c>
      <c r="F87" s="15" t="n">
        <f aca="false">$E$75*E87/100</f>
        <v>1.9</v>
      </c>
      <c r="G87" s="52" t="n">
        <f aca="false">(F87*(B87-B86))+G86</f>
        <v>98.686</v>
      </c>
    </row>
    <row r="88" customFormat="false" ht="12.8" hidden="false" customHeight="false" outlineLevel="0" collapsed="false">
      <c r="B88" s="50" t="n">
        <f aca="false">B87+7</f>
        <v>63</v>
      </c>
      <c r="C88" s="15" t="n">
        <v>98</v>
      </c>
      <c r="D88" s="51" t="n">
        <f aca="false">$E$74*C88/100</f>
        <v>18.62</v>
      </c>
      <c r="E88" s="15" t="n">
        <v>99</v>
      </c>
      <c r="F88" s="15" t="n">
        <f aca="false">$E$75*E88/100</f>
        <v>1.881</v>
      </c>
      <c r="G88" s="52" t="n">
        <f aca="false">(F88*(B88-B87))+G87</f>
        <v>111.853</v>
      </c>
    </row>
    <row r="89" customFormat="false" ht="12.8" hidden="false" customHeight="false" outlineLevel="0" collapsed="false">
      <c r="B89" s="50" t="n">
        <f aca="false">B88+7</f>
        <v>70</v>
      </c>
      <c r="C89" s="15" t="n">
        <v>99</v>
      </c>
      <c r="D89" s="51" t="n">
        <f aca="false">$E$74*C89/100</f>
        <v>18.81</v>
      </c>
      <c r="E89" s="15" t="n">
        <v>98</v>
      </c>
      <c r="F89" s="15" t="n">
        <f aca="false">$E$75*E89/100</f>
        <v>1.862</v>
      </c>
      <c r="G89" s="52" t="n">
        <f aca="false">(F89*(B89-B88))+G88</f>
        <v>124.887</v>
      </c>
    </row>
    <row r="90" customFormat="false" ht="12.8" hidden="false" customHeight="false" outlineLevel="0" collapsed="false">
      <c r="B90" s="50" t="n">
        <f aca="false">B89+7</f>
        <v>77</v>
      </c>
      <c r="C90" s="15" t="n">
        <v>100</v>
      </c>
      <c r="D90" s="51" t="n">
        <f aca="false">$E$74*C90/100</f>
        <v>19</v>
      </c>
      <c r="E90" s="15" t="n">
        <v>96</v>
      </c>
      <c r="F90" s="15" t="n">
        <f aca="false">$E$75*E90/100</f>
        <v>1.824</v>
      </c>
      <c r="G90" s="52" t="n">
        <f aca="false">(F90*(B90-B89))+G89</f>
        <v>137.655</v>
      </c>
    </row>
    <row r="91" customFormat="false" ht="12.8" hidden="false" customHeight="false" outlineLevel="0" collapsed="false">
      <c r="B91" s="50" t="n">
        <f aca="false">B90+7</f>
        <v>84</v>
      </c>
      <c r="C91" s="15" t="n">
        <v>100</v>
      </c>
      <c r="D91" s="51" t="n">
        <f aca="false">$E$74*C91/100</f>
        <v>19</v>
      </c>
      <c r="E91" s="15" t="n">
        <v>94</v>
      </c>
      <c r="F91" s="15" t="n">
        <f aca="false">$E$75*E91/100</f>
        <v>1.786</v>
      </c>
      <c r="G91" s="52" t="n">
        <f aca="false">(F91*(B91-B90))+G90</f>
        <v>150.157</v>
      </c>
    </row>
    <row r="92" customFormat="false" ht="12.8" hidden="false" customHeight="false" outlineLevel="0" collapsed="false">
      <c r="B92" s="53" t="n">
        <f aca="false">B91+7</f>
        <v>91</v>
      </c>
      <c r="C92" s="51" t="n">
        <v>100</v>
      </c>
      <c r="D92" s="51" t="n">
        <f aca="false">$E$74*C92/100</f>
        <v>19</v>
      </c>
      <c r="E92" s="51" t="n">
        <v>92</v>
      </c>
      <c r="F92" s="15" t="n">
        <f aca="false">$E$75*E92/100</f>
        <v>1.748</v>
      </c>
      <c r="G92" s="54" t="n">
        <f aca="false">(F92*(B92-B91))+G91</f>
        <v>162.393</v>
      </c>
      <c r="R92" s="0" t="s">
        <v>72</v>
      </c>
    </row>
    <row r="93" customFormat="false" ht="12.8" hidden="false" customHeight="false" outlineLevel="0" collapsed="false">
      <c r="B93" s="50" t="n">
        <f aca="false">B92+7</f>
        <v>98</v>
      </c>
      <c r="C93" s="15" t="n">
        <v>99</v>
      </c>
      <c r="D93" s="51" t="n">
        <f aca="false">$E$74*C93/100</f>
        <v>18.81</v>
      </c>
      <c r="E93" s="15" t="n">
        <v>90</v>
      </c>
      <c r="F93" s="15" t="n">
        <f aca="false">$E$75*E93/100</f>
        <v>1.71</v>
      </c>
      <c r="G93" s="52" t="n">
        <f aca="false">(F93*(B93-B92))+G92</f>
        <v>174.363</v>
      </c>
      <c r="R93" s="0" t="s">
        <v>73</v>
      </c>
    </row>
    <row r="94" customFormat="false" ht="12.8" hidden="false" customHeight="false" outlineLevel="0" collapsed="false">
      <c r="B94" s="50" t="n">
        <f aca="false">B93+7</f>
        <v>105</v>
      </c>
      <c r="C94" s="15" t="n">
        <v>98</v>
      </c>
      <c r="D94" s="51" t="n">
        <f aca="false">$E$74*C94/100</f>
        <v>18.62</v>
      </c>
      <c r="E94" s="15" t="n">
        <v>88</v>
      </c>
      <c r="F94" s="15" t="n">
        <f aca="false">$E$75*E94/100</f>
        <v>1.672</v>
      </c>
      <c r="G94" s="52" t="n">
        <f aca="false">(F94*(B94-B93))+G93</f>
        <v>186.067</v>
      </c>
      <c r="O94" s="55"/>
      <c r="P94" s="55"/>
    </row>
    <row r="95" customFormat="false" ht="12.8" hidden="false" customHeight="false" outlineLevel="0" collapsed="false">
      <c r="B95" s="50" t="n">
        <f aca="false">B94+7</f>
        <v>112</v>
      </c>
      <c r="C95" s="15" t="n">
        <v>97</v>
      </c>
      <c r="D95" s="51" t="n">
        <f aca="false">$E$74*C95/100</f>
        <v>18.43</v>
      </c>
      <c r="E95" s="15" t="n">
        <v>86</v>
      </c>
      <c r="F95" s="15" t="n">
        <f aca="false">$E$75*E95/100</f>
        <v>1.634</v>
      </c>
      <c r="G95" s="52" t="n">
        <f aca="false">(F95*(B95-B94))+G94</f>
        <v>197.505</v>
      </c>
    </row>
    <row r="96" customFormat="false" ht="12.8" hidden="false" customHeight="false" outlineLevel="0" collapsed="false">
      <c r="B96" s="50" t="n">
        <f aca="false">B95+7</f>
        <v>119</v>
      </c>
      <c r="C96" s="15" t="n">
        <v>96</v>
      </c>
      <c r="D96" s="51" t="n">
        <f aca="false">$E$74*C96/100</f>
        <v>18.24</v>
      </c>
      <c r="E96" s="15" t="n">
        <v>84</v>
      </c>
      <c r="F96" s="15" t="n">
        <f aca="false">$E$75*E96/100</f>
        <v>1.596</v>
      </c>
      <c r="G96" s="52" t="n">
        <f aca="false">(F96*(B96-B95))+G95</f>
        <v>208.677</v>
      </c>
    </row>
    <row r="97" customFormat="false" ht="12.8" hidden="false" customHeight="false" outlineLevel="0" collapsed="false">
      <c r="B97" s="50" t="n">
        <f aca="false">B96+7</f>
        <v>126</v>
      </c>
      <c r="C97" s="15" t="n">
        <v>95</v>
      </c>
      <c r="D97" s="51" t="n">
        <f aca="false">$E$74*C97/100</f>
        <v>18.05</v>
      </c>
      <c r="E97" s="15" t="n">
        <v>82</v>
      </c>
      <c r="F97" s="15" t="n">
        <f aca="false">$E$75*E97/100</f>
        <v>1.558</v>
      </c>
      <c r="G97" s="52" t="n">
        <f aca="false">(F97*(B97-B96))+G96</f>
        <v>219.583</v>
      </c>
    </row>
    <row r="98" customFormat="false" ht="12.8" hidden="false" customHeight="false" outlineLevel="0" collapsed="false">
      <c r="B98" s="50" t="n">
        <f aca="false">B97+7</f>
        <v>133</v>
      </c>
      <c r="C98" s="15" t="n">
        <v>94</v>
      </c>
      <c r="D98" s="51" t="n">
        <f aca="false">$E$74*C98/100</f>
        <v>17.86</v>
      </c>
      <c r="E98" s="15" t="n">
        <v>80</v>
      </c>
      <c r="F98" s="15" t="n">
        <f aca="false">$E$75*E98/100</f>
        <v>1.52</v>
      </c>
      <c r="G98" s="52" t="n">
        <f aca="false">(F98*(B98-B97))+G97</f>
        <v>230.223</v>
      </c>
      <c r="R98" s="0" t="s">
        <v>74</v>
      </c>
    </row>
    <row r="99" customFormat="false" ht="12.8" hidden="false" customHeight="false" outlineLevel="0" collapsed="false">
      <c r="B99" s="50" t="n">
        <f aca="false">B98+7</f>
        <v>140</v>
      </c>
      <c r="C99" s="15" t="n">
        <v>93</v>
      </c>
      <c r="D99" s="51" t="n">
        <f aca="false">$E$74*C99/100</f>
        <v>17.67</v>
      </c>
      <c r="E99" s="15" t="n">
        <v>77.5</v>
      </c>
      <c r="F99" s="15" t="n">
        <f aca="false">$E$75*E99/100</f>
        <v>1.4725</v>
      </c>
      <c r="G99" s="52" t="n">
        <f aca="false">(F99*(B99-B98))+G98</f>
        <v>240.5305</v>
      </c>
    </row>
    <row r="100" customFormat="false" ht="12.8" hidden="false" customHeight="false" outlineLevel="0" collapsed="false">
      <c r="B100" s="50" t="n">
        <f aca="false">B99+7</f>
        <v>147</v>
      </c>
      <c r="C100" s="15" t="n">
        <v>92</v>
      </c>
      <c r="D100" s="51" t="n">
        <f aca="false">$E$74*C100/100</f>
        <v>17.48</v>
      </c>
      <c r="E100" s="15" t="n">
        <v>75</v>
      </c>
      <c r="F100" s="15" t="n">
        <f aca="false">$E$75*E100/100</f>
        <v>1.425</v>
      </c>
      <c r="G100" s="52" t="n">
        <f aca="false">(F100*(B100-B99))+G99</f>
        <v>250.5055</v>
      </c>
    </row>
    <row r="101" customFormat="false" ht="12.8" hidden="false" customHeight="false" outlineLevel="0" collapsed="false">
      <c r="B101" s="50" t="n">
        <f aca="false">B100+7</f>
        <v>154</v>
      </c>
      <c r="C101" s="15" t="n">
        <v>91</v>
      </c>
      <c r="D101" s="51" t="n">
        <f aca="false">$E$74*C101/100</f>
        <v>17.29</v>
      </c>
      <c r="E101" s="15" t="n">
        <v>73</v>
      </c>
      <c r="F101" s="15" t="n">
        <f aca="false">$E$75*E101/100</f>
        <v>1.387</v>
      </c>
      <c r="G101" s="52" t="n">
        <f aca="false">(F101*(B101-B100))+G100</f>
        <v>260.2145</v>
      </c>
    </row>
    <row r="102" customFormat="false" ht="12.8" hidden="false" customHeight="false" outlineLevel="0" collapsed="false">
      <c r="B102" s="50" t="n">
        <f aca="false">B101+7</f>
        <v>161</v>
      </c>
      <c r="C102" s="15" t="n">
        <v>90</v>
      </c>
      <c r="D102" s="51" t="n">
        <f aca="false">$E$74*C102/100</f>
        <v>17.1</v>
      </c>
      <c r="E102" s="15" t="n">
        <v>71</v>
      </c>
      <c r="F102" s="15" t="n">
        <f aca="false">$E$75*E102/100</f>
        <v>1.349</v>
      </c>
      <c r="G102" s="52" t="n">
        <f aca="false">(F102*(B102-B101))+G101</f>
        <v>269.6575</v>
      </c>
    </row>
    <row r="103" customFormat="false" ht="12.8" hidden="false" customHeight="false" outlineLevel="0" collapsed="false">
      <c r="B103" s="50" t="n">
        <f aca="false">B102+7</f>
        <v>168</v>
      </c>
      <c r="C103" s="15" t="n">
        <v>89</v>
      </c>
      <c r="D103" s="51" t="n">
        <f aca="false">$E$74*C103/100</f>
        <v>16.91</v>
      </c>
      <c r="E103" s="15" t="n">
        <v>69</v>
      </c>
      <c r="F103" s="15" t="n">
        <f aca="false">$E$75*E103/100</f>
        <v>1.311</v>
      </c>
      <c r="G103" s="52" t="n">
        <f aca="false">(F103*(B103-B102))+G102</f>
        <v>278.8345</v>
      </c>
    </row>
    <row r="104" customFormat="false" ht="12.8" hidden="false" customHeight="false" outlineLevel="0" collapsed="false">
      <c r="B104" s="50" t="n">
        <f aca="false">B103+7</f>
        <v>175</v>
      </c>
      <c r="C104" s="15" t="n">
        <v>88</v>
      </c>
      <c r="D104" s="51" t="n">
        <f aca="false">$E$74*C104/100</f>
        <v>16.72</v>
      </c>
      <c r="E104" s="15" t="n">
        <v>67</v>
      </c>
      <c r="F104" s="15" t="n">
        <f aca="false">$E$75*E104/100</f>
        <v>1.273</v>
      </c>
      <c r="G104" s="52" t="n">
        <f aca="false">(F104*(B104-B103))+G103</f>
        <v>287.7455</v>
      </c>
    </row>
    <row r="105" customFormat="false" ht="12.8" hidden="false" customHeight="false" outlineLevel="0" collapsed="false">
      <c r="B105" s="50" t="n">
        <f aca="false">B104+7</f>
        <v>182</v>
      </c>
      <c r="C105" s="15" t="n">
        <v>87</v>
      </c>
      <c r="D105" s="51" t="n">
        <f aca="false">$E$74*C105/100</f>
        <v>16.53</v>
      </c>
      <c r="E105" s="15" t="n">
        <v>65</v>
      </c>
      <c r="F105" s="15" t="n">
        <f aca="false">$E$75*E105/100</f>
        <v>1.235</v>
      </c>
      <c r="G105" s="52" t="n">
        <f aca="false">(F105*(B105-B104))+G104</f>
        <v>296.3905</v>
      </c>
    </row>
    <row r="106" customFormat="false" ht="12.8" hidden="false" customHeight="false" outlineLevel="0" collapsed="false">
      <c r="B106" s="50" t="n">
        <f aca="false">B105+7</f>
        <v>189</v>
      </c>
      <c r="C106" s="15" t="n">
        <v>86</v>
      </c>
      <c r="D106" s="51" t="n">
        <f aca="false">$E$74*C106/100</f>
        <v>16.34</v>
      </c>
      <c r="E106" s="15" t="n">
        <v>63</v>
      </c>
      <c r="F106" s="15" t="n">
        <f aca="false">$E$75*E106/100</f>
        <v>1.197</v>
      </c>
      <c r="G106" s="52" t="n">
        <f aca="false">(F106*(B106-B105))+G105</f>
        <v>304.7695</v>
      </c>
    </row>
    <row r="107" customFormat="false" ht="12.8" hidden="false" customHeight="false" outlineLevel="0" collapsed="false">
      <c r="B107" s="50" t="n">
        <f aca="false">B106+7</f>
        <v>196</v>
      </c>
      <c r="C107" s="15" t="n">
        <v>85</v>
      </c>
      <c r="D107" s="51" t="n">
        <f aca="false">$E$74*C107/100</f>
        <v>16.15</v>
      </c>
      <c r="E107" s="15" t="n">
        <v>61</v>
      </c>
      <c r="F107" s="15" t="n">
        <f aca="false">$E$75*E107/100</f>
        <v>1.159</v>
      </c>
      <c r="G107" s="52" t="n">
        <f aca="false">(F107*(B107-B106))+G106</f>
        <v>312.8825</v>
      </c>
    </row>
    <row r="108" customFormat="false" ht="12.8" hidden="false" customHeight="false" outlineLevel="0" collapsed="false">
      <c r="B108" s="50" t="n">
        <f aca="false">B107+7</f>
        <v>203</v>
      </c>
      <c r="C108" s="15" t="n">
        <v>84</v>
      </c>
      <c r="D108" s="51" t="n">
        <f aca="false">$E$74*C108/100</f>
        <v>15.96</v>
      </c>
      <c r="E108" s="15" t="n">
        <v>59</v>
      </c>
      <c r="F108" s="15" t="n">
        <f aca="false">$E$75*E108/100</f>
        <v>1.121</v>
      </c>
      <c r="G108" s="52" t="n">
        <f aca="false">(F108*(B108-B107))+G107</f>
        <v>320.7295</v>
      </c>
    </row>
    <row r="109" customFormat="false" ht="12.8" hidden="false" customHeight="false" outlineLevel="0" collapsed="false">
      <c r="B109" s="50" t="n">
        <f aca="false">B108+7</f>
        <v>210</v>
      </c>
      <c r="C109" s="15" t="n">
        <v>83</v>
      </c>
      <c r="D109" s="51" t="n">
        <f aca="false">$E$74*C109/100</f>
        <v>15.77</v>
      </c>
      <c r="E109" s="15" t="n">
        <v>56.5</v>
      </c>
      <c r="F109" s="15" t="n">
        <f aca="false">$E$75*E109/100</f>
        <v>1.0735</v>
      </c>
      <c r="G109" s="52" t="n">
        <f aca="false">(F109*(B109-B108))+G108</f>
        <v>328.244</v>
      </c>
    </row>
    <row r="110" customFormat="false" ht="12.8" hidden="false" customHeight="false" outlineLevel="0" collapsed="false">
      <c r="B110" s="50" t="n">
        <f aca="false">B109+7</f>
        <v>217</v>
      </c>
      <c r="C110" s="15" t="n">
        <v>82</v>
      </c>
      <c r="D110" s="51" t="n">
        <f aca="false">$E$74*C110/100</f>
        <v>15.58</v>
      </c>
      <c r="E110" s="15" t="n">
        <v>54</v>
      </c>
      <c r="F110" s="15" t="n">
        <f aca="false">$E$75*E110/100</f>
        <v>1.026</v>
      </c>
      <c r="G110" s="52" t="n">
        <f aca="false">(F110*(B110-B109))+G109</f>
        <v>335.426</v>
      </c>
    </row>
    <row r="111" customFormat="false" ht="12.8" hidden="false" customHeight="false" outlineLevel="0" collapsed="false">
      <c r="B111" s="50" t="n">
        <f aca="false">B110+7</f>
        <v>224</v>
      </c>
      <c r="C111" s="15" t="n">
        <v>81</v>
      </c>
      <c r="D111" s="51" t="n">
        <f aca="false">$E$74*C111/100</f>
        <v>15.39</v>
      </c>
      <c r="E111" s="15" t="n">
        <v>52</v>
      </c>
      <c r="F111" s="15" t="n">
        <f aca="false">$E$75*E111/100</f>
        <v>0.988</v>
      </c>
      <c r="G111" s="52" t="n">
        <f aca="false">(F111*(B111-B110))+G110</f>
        <v>342.342</v>
      </c>
    </row>
    <row r="112" customFormat="false" ht="12.8" hidden="false" customHeight="false" outlineLevel="0" collapsed="false">
      <c r="B112" s="50" t="n">
        <f aca="false">B111+7</f>
        <v>231</v>
      </c>
      <c r="C112" s="15" t="n">
        <v>80</v>
      </c>
      <c r="D112" s="51" t="n">
        <f aca="false">$E$74*C112/100</f>
        <v>15.2</v>
      </c>
      <c r="E112" s="15" t="n">
        <v>50</v>
      </c>
      <c r="F112" s="15" t="n">
        <f aca="false">$E$75*E112/100</f>
        <v>0.95</v>
      </c>
      <c r="G112" s="52" t="n">
        <f aca="false">(F112*(B112-B111))+G111</f>
        <v>348.992</v>
      </c>
    </row>
    <row r="113" customFormat="false" ht="12.8" hidden="false" customHeight="false" outlineLevel="0" collapsed="false">
      <c r="B113" s="50" t="n">
        <f aca="false">B112+7</f>
        <v>238</v>
      </c>
      <c r="C113" s="15" t="n">
        <v>79</v>
      </c>
      <c r="D113" s="51" t="n">
        <f aca="false">$E$74*C113/100</f>
        <v>15.01</v>
      </c>
      <c r="E113" s="15" t="n">
        <v>48</v>
      </c>
      <c r="F113" s="15" t="n">
        <f aca="false">$E$75*E113/100</f>
        <v>0.912</v>
      </c>
      <c r="G113" s="52" t="n">
        <f aca="false">(F113*(B113-B112))+G112</f>
        <v>355.376</v>
      </c>
    </row>
    <row r="114" customFormat="false" ht="12.8" hidden="false" customHeight="false" outlineLevel="0" collapsed="false">
      <c r="B114" s="50" t="n">
        <f aca="false">B113+7</f>
        <v>245</v>
      </c>
      <c r="C114" s="15" t="n">
        <v>78</v>
      </c>
      <c r="D114" s="51" t="n">
        <f aca="false">$E$74*C114/100</f>
        <v>14.82</v>
      </c>
      <c r="E114" s="15" t="n">
        <v>46</v>
      </c>
      <c r="F114" s="15" t="n">
        <f aca="false">$E$75*E114/100</f>
        <v>0.874</v>
      </c>
      <c r="G114" s="52" t="n">
        <f aca="false">(F114*(B114-B113))+G113</f>
        <v>361.494</v>
      </c>
    </row>
    <row r="115" customFormat="false" ht="12.8" hidden="false" customHeight="false" outlineLevel="0" collapsed="false">
      <c r="B115" s="50" t="n">
        <f aca="false">B114+7</f>
        <v>252</v>
      </c>
      <c r="C115" s="15" t="n">
        <v>77</v>
      </c>
      <c r="D115" s="51" t="n">
        <f aca="false">$E$74*C115/100</f>
        <v>14.63</v>
      </c>
      <c r="E115" s="15" t="n">
        <v>44</v>
      </c>
      <c r="F115" s="15" t="n">
        <f aca="false">$E$75*E115/100</f>
        <v>0.836</v>
      </c>
      <c r="G115" s="52" t="n">
        <f aca="false">(F115*(B115-B114))+G114</f>
        <v>367.346</v>
      </c>
    </row>
    <row r="116" customFormat="false" ht="12.8" hidden="false" customHeight="false" outlineLevel="0" collapsed="false">
      <c r="B116" s="50" t="n">
        <f aca="false">B115+7</f>
        <v>259</v>
      </c>
      <c r="C116" s="15" t="n">
        <v>76</v>
      </c>
      <c r="D116" s="51" t="n">
        <f aca="false">$E$74*C116/100</f>
        <v>14.44</v>
      </c>
      <c r="E116" s="15" t="n">
        <v>42</v>
      </c>
      <c r="F116" s="15" t="n">
        <f aca="false">$E$75*E116/100</f>
        <v>0.798</v>
      </c>
      <c r="G116" s="52" t="n">
        <f aca="false">(F116*(B116-B115))+G115</f>
        <v>372.932</v>
      </c>
    </row>
    <row r="117" customFormat="false" ht="12.8" hidden="false" customHeight="false" outlineLevel="0" collapsed="false">
      <c r="B117" s="50" t="n">
        <f aca="false">B116+7</f>
        <v>266</v>
      </c>
      <c r="C117" s="15" t="n">
        <v>75</v>
      </c>
      <c r="D117" s="51" t="n">
        <f aca="false">$E$74*C117/100</f>
        <v>14.25</v>
      </c>
      <c r="E117" s="15" t="n">
        <v>40</v>
      </c>
      <c r="F117" s="15" t="n">
        <f aca="false">$E$75*E117/100</f>
        <v>0.76</v>
      </c>
      <c r="G117" s="52" t="n">
        <f aca="false">(F117*(B117-B116))+G116</f>
        <v>378.252</v>
      </c>
    </row>
    <row r="118" customFormat="false" ht="12.8" hidden="false" customHeight="false" outlineLevel="0" collapsed="false">
      <c r="B118" s="50" t="n">
        <f aca="false">B117+7</f>
        <v>273</v>
      </c>
      <c r="C118" s="15" t="n">
        <v>74</v>
      </c>
      <c r="D118" s="51" t="n">
        <f aca="false">$E$74*C118/100</f>
        <v>14.06</v>
      </c>
      <c r="E118" s="15" t="n">
        <v>38</v>
      </c>
      <c r="F118" s="15" t="n">
        <f aca="false">$E$75*E118/100</f>
        <v>0.722</v>
      </c>
      <c r="G118" s="52" t="n">
        <f aca="false">(F118*(B118-B117))+G117</f>
        <v>383.306</v>
      </c>
    </row>
    <row r="119" customFormat="false" ht="12.8" hidden="false" customHeight="false" outlineLevel="0" collapsed="false">
      <c r="B119" s="50" t="n">
        <f aca="false">B118+7</f>
        <v>280</v>
      </c>
      <c r="C119" s="15" t="n">
        <v>73</v>
      </c>
      <c r="D119" s="51" t="n">
        <f aca="false">$E$74*C119/100</f>
        <v>13.87</v>
      </c>
      <c r="E119" s="15" t="n">
        <v>36</v>
      </c>
      <c r="F119" s="15" t="n">
        <f aca="false">$E$75*E119/100</f>
        <v>0.684</v>
      </c>
      <c r="G119" s="52" t="n">
        <f aca="false">(F119*(B119-B118))+G118</f>
        <v>388.094</v>
      </c>
    </row>
    <row r="120" customFormat="false" ht="12.8" hidden="false" customHeight="false" outlineLevel="0" collapsed="false">
      <c r="B120" s="50" t="n">
        <f aca="false">B119+7</f>
        <v>287</v>
      </c>
      <c r="C120" s="15" t="n">
        <v>72</v>
      </c>
      <c r="D120" s="51" t="n">
        <f aca="false">$E$74*C120/100</f>
        <v>13.68</v>
      </c>
      <c r="E120" s="15" t="n">
        <v>34</v>
      </c>
      <c r="F120" s="15" t="n">
        <f aca="false">$E$75*E120/100</f>
        <v>0.646</v>
      </c>
      <c r="G120" s="52" t="n">
        <f aca="false">(F120*(B120-B119))+G119</f>
        <v>392.616</v>
      </c>
    </row>
    <row r="121" customFormat="false" ht="12.8" hidden="false" customHeight="false" outlineLevel="0" collapsed="false">
      <c r="B121" s="50" t="n">
        <f aca="false">B120+7</f>
        <v>294</v>
      </c>
      <c r="C121" s="15" t="n">
        <v>71</v>
      </c>
      <c r="D121" s="51" t="n">
        <f aca="false">$E$74*C121/100</f>
        <v>13.49</v>
      </c>
      <c r="E121" s="15" t="n">
        <v>32</v>
      </c>
      <c r="F121" s="15" t="n">
        <f aca="false">$E$75*E121/100</f>
        <v>0.608</v>
      </c>
      <c r="G121" s="52" t="n">
        <f aca="false">(F121*(B121-B120))+G120</f>
        <v>396.872</v>
      </c>
    </row>
    <row r="122" customFormat="false" ht="12.8" hidden="false" customHeight="false" outlineLevel="0" collapsed="false">
      <c r="B122" s="56" t="n">
        <f aca="false">B121+7</f>
        <v>301</v>
      </c>
      <c r="C122" s="57" t="n">
        <v>70</v>
      </c>
      <c r="D122" s="58" t="n">
        <f aca="false">$E$74*C122/100</f>
        <v>13.3</v>
      </c>
      <c r="E122" s="57" t="n">
        <v>30</v>
      </c>
      <c r="F122" s="57" t="n">
        <f aca="false">$E$75*E122/100</f>
        <v>0.57</v>
      </c>
      <c r="G122" s="59" t="n">
        <f aca="false">(F122*(B122-B121))+G121</f>
        <v>400.862</v>
      </c>
    </row>
    <row r="125" customFormat="false" ht="12.8" hidden="false" customHeight="false" outlineLevel="0" collapsed="false">
      <c r="B125" s="60" t="s">
        <v>75</v>
      </c>
      <c r="C125" s="60"/>
      <c r="D125" s="60"/>
      <c r="E125" s="60"/>
    </row>
    <row r="126" customFormat="false" ht="12.8" hidden="false" customHeight="false" outlineLevel="0" collapsed="false">
      <c r="B126" s="60"/>
      <c r="C126" s="60"/>
      <c r="D126" s="60"/>
      <c r="E126" s="60"/>
    </row>
    <row r="127" customFormat="false" ht="12.8" hidden="false" customHeight="false" outlineLevel="0" collapsed="false">
      <c r="B127" s="60" t="str">
        <f aca="false">D78</f>
        <v>kg Dry Matter  intake/day</v>
      </c>
      <c r="C127" s="60" t="str">
        <f aca="false">F78</f>
        <v>kg ms/day</v>
      </c>
      <c r="D127" s="60" t="s">
        <v>66</v>
      </c>
      <c r="E127" s="60"/>
    </row>
    <row r="128" customFormat="false" ht="12.8" hidden="false" customHeight="false" outlineLevel="0" collapsed="false">
      <c r="B128" s="60" t="n">
        <f aca="false">D80</f>
        <v>11.4</v>
      </c>
      <c r="C128" s="60" t="n">
        <f aca="false">F80</f>
        <v>1.482</v>
      </c>
      <c r="D128" s="60" t="n">
        <f aca="false">B80</f>
        <v>7</v>
      </c>
      <c r="E128" s="60"/>
      <c r="I128" s="61"/>
    </row>
    <row r="129" customFormat="false" ht="12.8" hidden="false" customHeight="false" outlineLevel="0" collapsed="false">
      <c r="B129" s="60" t="n">
        <f aca="false">D81</f>
        <v>12.35</v>
      </c>
      <c r="C129" s="60" t="n">
        <f aca="false">F81</f>
        <v>1.596</v>
      </c>
      <c r="D129" s="60" t="n">
        <f aca="false">B81</f>
        <v>14</v>
      </c>
      <c r="E129" s="60"/>
      <c r="I129" s="61"/>
    </row>
    <row r="130" customFormat="false" ht="12.8" hidden="false" customHeight="false" outlineLevel="0" collapsed="false">
      <c r="B130" s="60" t="n">
        <f aca="false">D82</f>
        <v>13.3</v>
      </c>
      <c r="C130" s="60" t="n">
        <f aca="false">F82</f>
        <v>1.71</v>
      </c>
      <c r="D130" s="60" t="n">
        <f aca="false">B82</f>
        <v>21</v>
      </c>
      <c r="E130" s="60"/>
      <c r="I130" s="61"/>
    </row>
    <row r="131" customFormat="false" ht="12.8" hidden="false" customHeight="false" outlineLevel="0" collapsed="false">
      <c r="B131" s="60" t="n">
        <f aca="false">D83</f>
        <v>14.25</v>
      </c>
      <c r="C131" s="60" t="n">
        <f aca="false">F83</f>
        <v>1.786</v>
      </c>
      <c r="D131" s="60" t="n">
        <f aca="false">B83</f>
        <v>28</v>
      </c>
      <c r="E131" s="60"/>
      <c r="I131" s="61"/>
    </row>
    <row r="132" customFormat="false" ht="12.8" hidden="false" customHeight="false" outlineLevel="0" collapsed="false">
      <c r="B132" s="60" t="n">
        <f aca="false">D84</f>
        <v>15.2</v>
      </c>
      <c r="C132" s="60" t="n">
        <f aca="false">F84</f>
        <v>1.843</v>
      </c>
      <c r="D132" s="60" t="n">
        <f aca="false">B84</f>
        <v>35</v>
      </c>
      <c r="E132" s="60"/>
      <c r="I132" s="61"/>
    </row>
    <row r="133" customFormat="false" ht="12.8" hidden="false" customHeight="false" outlineLevel="0" collapsed="false">
      <c r="B133" s="60" t="n">
        <f aca="false">D85</f>
        <v>16.15</v>
      </c>
      <c r="C133" s="60" t="n">
        <f aca="false">F85</f>
        <v>1.881</v>
      </c>
      <c r="D133" s="60" t="n">
        <f aca="false">B85</f>
        <v>42</v>
      </c>
      <c r="E133" s="60"/>
      <c r="I133" s="61"/>
    </row>
    <row r="134" customFormat="false" ht="12.8" hidden="false" customHeight="false" outlineLevel="0" collapsed="false">
      <c r="B134" s="60" t="n">
        <f aca="false">D86</f>
        <v>17.1</v>
      </c>
      <c r="C134" s="60" t="n">
        <f aca="false">F86</f>
        <v>1.9</v>
      </c>
      <c r="D134" s="60" t="n">
        <f aca="false">B86</f>
        <v>49</v>
      </c>
      <c r="E134" s="60"/>
      <c r="I134" s="61"/>
    </row>
    <row r="135" customFormat="false" ht="12.8" hidden="false" customHeight="false" outlineLevel="0" collapsed="false">
      <c r="B135" s="60" t="n">
        <f aca="false">D87</f>
        <v>18.05</v>
      </c>
      <c r="C135" s="60" t="n">
        <f aca="false">F87</f>
        <v>1.9</v>
      </c>
      <c r="D135" s="60" t="n">
        <f aca="false">B87</f>
        <v>56</v>
      </c>
      <c r="E135" s="60"/>
      <c r="I135" s="61"/>
    </row>
    <row r="136" customFormat="false" ht="12.8" hidden="false" customHeight="false" outlineLevel="0" collapsed="false">
      <c r="B136" s="60" t="n">
        <f aca="false">D88</f>
        <v>18.62</v>
      </c>
      <c r="C136" s="60" t="n">
        <f aca="false">F88</f>
        <v>1.881</v>
      </c>
      <c r="D136" s="60" t="n">
        <f aca="false">B88</f>
        <v>63</v>
      </c>
      <c r="E136" s="60"/>
      <c r="I136" s="61"/>
    </row>
    <row r="137" customFormat="false" ht="12.8" hidden="false" customHeight="false" outlineLevel="0" collapsed="false">
      <c r="B137" s="60" t="n">
        <f aca="false">D89</f>
        <v>18.81</v>
      </c>
      <c r="C137" s="60" t="n">
        <f aca="false">F89</f>
        <v>1.862</v>
      </c>
      <c r="D137" s="60" t="n">
        <f aca="false">B89</f>
        <v>70</v>
      </c>
      <c r="E137" s="60"/>
      <c r="I137" s="61"/>
    </row>
    <row r="138" customFormat="false" ht="12.8" hidden="false" customHeight="false" outlineLevel="0" collapsed="false">
      <c r="B138" s="60" t="n">
        <f aca="false">D90</f>
        <v>19</v>
      </c>
      <c r="C138" s="60" t="n">
        <f aca="false">F90</f>
        <v>1.824</v>
      </c>
      <c r="D138" s="60" t="n">
        <f aca="false">B90</f>
        <v>77</v>
      </c>
      <c r="E138" s="60"/>
      <c r="I138" s="61"/>
    </row>
    <row r="139" customFormat="false" ht="12.8" hidden="false" customHeight="false" outlineLevel="0" collapsed="false">
      <c r="B139" s="60" t="n">
        <f aca="false">D91</f>
        <v>19</v>
      </c>
      <c r="C139" s="60" t="n">
        <f aca="false">F91</f>
        <v>1.786</v>
      </c>
      <c r="D139" s="60" t="n">
        <f aca="false">B91</f>
        <v>84</v>
      </c>
      <c r="E139" s="60"/>
      <c r="I139" s="61"/>
    </row>
    <row r="140" customFormat="false" ht="12.8" hidden="false" customHeight="false" outlineLevel="0" collapsed="false">
      <c r="B140" s="60" t="n">
        <f aca="false">D92</f>
        <v>19</v>
      </c>
      <c r="C140" s="60" t="n">
        <f aca="false">F92</f>
        <v>1.748</v>
      </c>
      <c r="D140" s="60" t="n">
        <f aca="false">B92</f>
        <v>91</v>
      </c>
      <c r="E140" s="60"/>
      <c r="I140" s="61"/>
    </row>
    <row r="141" customFormat="false" ht="12.8" hidden="false" customHeight="false" outlineLevel="0" collapsed="false">
      <c r="B141" s="60" t="n">
        <f aca="false">D93</f>
        <v>18.81</v>
      </c>
      <c r="C141" s="60" t="n">
        <f aca="false">F93</f>
        <v>1.71</v>
      </c>
      <c r="D141" s="60" t="n">
        <f aca="false">B93</f>
        <v>98</v>
      </c>
      <c r="E141" s="60"/>
      <c r="I141" s="61"/>
    </row>
    <row r="142" customFormat="false" ht="12.8" hidden="false" customHeight="false" outlineLevel="0" collapsed="false">
      <c r="B142" s="60" t="n">
        <f aca="false">D94</f>
        <v>18.62</v>
      </c>
      <c r="C142" s="60" t="n">
        <f aca="false">F94</f>
        <v>1.672</v>
      </c>
      <c r="D142" s="60" t="n">
        <f aca="false">B94</f>
        <v>105</v>
      </c>
      <c r="E142" s="60"/>
      <c r="I142" s="61"/>
    </row>
    <row r="143" customFormat="false" ht="12.8" hidden="false" customHeight="false" outlineLevel="0" collapsed="false">
      <c r="B143" s="60" t="n">
        <f aca="false">D95</f>
        <v>18.43</v>
      </c>
      <c r="C143" s="60" t="n">
        <f aca="false">F95</f>
        <v>1.634</v>
      </c>
      <c r="D143" s="60" t="n">
        <f aca="false">B95</f>
        <v>112</v>
      </c>
      <c r="E143" s="60"/>
      <c r="I143" s="61"/>
    </row>
    <row r="144" customFormat="false" ht="12.8" hidden="false" customHeight="false" outlineLevel="0" collapsed="false">
      <c r="B144" s="60" t="n">
        <f aca="false">D96</f>
        <v>18.24</v>
      </c>
      <c r="C144" s="60" t="n">
        <f aca="false">F96</f>
        <v>1.596</v>
      </c>
      <c r="D144" s="60" t="n">
        <f aca="false">B96</f>
        <v>119</v>
      </c>
      <c r="E144" s="60"/>
      <c r="I144" s="61"/>
    </row>
    <row r="145" customFormat="false" ht="12.8" hidden="false" customHeight="false" outlineLevel="0" collapsed="false">
      <c r="B145" s="60" t="n">
        <f aca="false">D97</f>
        <v>18.05</v>
      </c>
      <c r="C145" s="60" t="n">
        <f aca="false">F97</f>
        <v>1.558</v>
      </c>
      <c r="D145" s="60" t="n">
        <f aca="false">B97</f>
        <v>126</v>
      </c>
      <c r="E145" s="60"/>
      <c r="I145" s="61"/>
    </row>
    <row r="146" customFormat="false" ht="12.8" hidden="false" customHeight="false" outlineLevel="0" collapsed="false">
      <c r="B146" s="60" t="n">
        <f aca="false">D98</f>
        <v>17.86</v>
      </c>
      <c r="C146" s="60" t="n">
        <f aca="false">F98</f>
        <v>1.52</v>
      </c>
      <c r="D146" s="60" t="n">
        <f aca="false">B98</f>
        <v>133</v>
      </c>
      <c r="E146" s="60"/>
      <c r="I146" s="61"/>
    </row>
    <row r="147" customFormat="false" ht="12.8" hidden="false" customHeight="false" outlineLevel="0" collapsed="false">
      <c r="B147" s="60" t="n">
        <f aca="false">D99</f>
        <v>17.67</v>
      </c>
      <c r="C147" s="60" t="n">
        <f aca="false">F99</f>
        <v>1.4725</v>
      </c>
      <c r="D147" s="60" t="n">
        <f aca="false">B99</f>
        <v>140</v>
      </c>
      <c r="E147" s="60"/>
      <c r="I147" s="61"/>
    </row>
    <row r="148" customFormat="false" ht="12.8" hidden="false" customHeight="false" outlineLevel="0" collapsed="false">
      <c r="B148" s="60" t="n">
        <f aca="false">D100</f>
        <v>17.48</v>
      </c>
      <c r="C148" s="60" t="n">
        <f aca="false">F100</f>
        <v>1.425</v>
      </c>
      <c r="D148" s="60" t="n">
        <f aca="false">B100</f>
        <v>147</v>
      </c>
      <c r="E148" s="60"/>
      <c r="I148" s="61"/>
    </row>
    <row r="149" customFormat="false" ht="12.8" hidden="false" customHeight="false" outlineLevel="0" collapsed="false">
      <c r="B149" s="60" t="n">
        <f aca="false">D101</f>
        <v>17.29</v>
      </c>
      <c r="C149" s="60" t="n">
        <f aca="false">F101</f>
        <v>1.387</v>
      </c>
      <c r="D149" s="60" t="n">
        <f aca="false">B101</f>
        <v>154</v>
      </c>
      <c r="E149" s="60"/>
      <c r="I149" s="61"/>
    </row>
    <row r="150" customFormat="false" ht="12.8" hidden="false" customHeight="false" outlineLevel="0" collapsed="false">
      <c r="B150" s="60" t="n">
        <f aca="false">D102</f>
        <v>17.1</v>
      </c>
      <c r="C150" s="60" t="n">
        <f aca="false">F102</f>
        <v>1.349</v>
      </c>
      <c r="D150" s="60" t="n">
        <f aca="false">B102</f>
        <v>161</v>
      </c>
      <c r="E150" s="60"/>
      <c r="I150" s="61"/>
    </row>
    <row r="151" customFormat="false" ht="12.8" hidden="false" customHeight="false" outlineLevel="0" collapsed="false">
      <c r="B151" s="60" t="n">
        <f aca="false">D103</f>
        <v>16.91</v>
      </c>
      <c r="C151" s="60" t="n">
        <f aca="false">F103</f>
        <v>1.311</v>
      </c>
      <c r="D151" s="60" t="n">
        <f aca="false">B103</f>
        <v>168</v>
      </c>
      <c r="E151" s="60"/>
      <c r="I151" s="61"/>
    </row>
    <row r="152" customFormat="false" ht="12.8" hidden="false" customHeight="false" outlineLevel="0" collapsed="false">
      <c r="B152" s="60" t="n">
        <f aca="false">D104</f>
        <v>16.72</v>
      </c>
      <c r="C152" s="60" t="n">
        <f aca="false">F104</f>
        <v>1.273</v>
      </c>
      <c r="D152" s="60" t="n">
        <f aca="false">B104</f>
        <v>175</v>
      </c>
      <c r="E152" s="60"/>
      <c r="I152" s="61"/>
    </row>
    <row r="153" customFormat="false" ht="12.8" hidden="false" customHeight="false" outlineLevel="0" collapsed="false">
      <c r="B153" s="60" t="n">
        <f aca="false">D105</f>
        <v>16.53</v>
      </c>
      <c r="C153" s="60" t="n">
        <f aca="false">F105</f>
        <v>1.235</v>
      </c>
      <c r="D153" s="60" t="n">
        <f aca="false">B105</f>
        <v>182</v>
      </c>
      <c r="E153" s="60"/>
      <c r="I153" s="61"/>
    </row>
    <row r="154" customFormat="false" ht="12.8" hidden="false" customHeight="false" outlineLevel="0" collapsed="false">
      <c r="B154" s="60" t="n">
        <f aca="false">D106</f>
        <v>16.34</v>
      </c>
      <c r="C154" s="60" t="n">
        <f aca="false">F106</f>
        <v>1.197</v>
      </c>
      <c r="D154" s="60" t="n">
        <f aca="false">B106</f>
        <v>189</v>
      </c>
      <c r="E154" s="60"/>
      <c r="I154" s="61"/>
    </row>
    <row r="155" customFormat="false" ht="12.8" hidden="false" customHeight="false" outlineLevel="0" collapsed="false">
      <c r="B155" s="60" t="n">
        <f aca="false">D107</f>
        <v>16.15</v>
      </c>
      <c r="C155" s="60" t="n">
        <f aca="false">F107</f>
        <v>1.159</v>
      </c>
      <c r="D155" s="60" t="n">
        <f aca="false">B107</f>
        <v>196</v>
      </c>
      <c r="E155" s="60"/>
      <c r="I155" s="61"/>
    </row>
    <row r="156" customFormat="false" ht="12.8" hidden="false" customHeight="false" outlineLevel="0" collapsed="false">
      <c r="B156" s="60" t="n">
        <f aca="false">D108</f>
        <v>15.96</v>
      </c>
      <c r="C156" s="60" t="n">
        <f aca="false">F108</f>
        <v>1.121</v>
      </c>
      <c r="D156" s="60" t="n">
        <f aca="false">B108</f>
        <v>203</v>
      </c>
      <c r="E156" s="60"/>
      <c r="I156" s="61"/>
    </row>
    <row r="157" customFormat="false" ht="12.8" hidden="false" customHeight="false" outlineLevel="0" collapsed="false">
      <c r="B157" s="60" t="n">
        <f aca="false">D109</f>
        <v>15.77</v>
      </c>
      <c r="C157" s="60" t="n">
        <f aca="false">F109</f>
        <v>1.0735</v>
      </c>
      <c r="D157" s="60" t="n">
        <f aca="false">B109</f>
        <v>210</v>
      </c>
      <c r="E157" s="60"/>
      <c r="I157" s="61"/>
    </row>
    <row r="158" customFormat="false" ht="12.8" hidden="false" customHeight="false" outlineLevel="0" collapsed="false">
      <c r="B158" s="60" t="n">
        <f aca="false">D110</f>
        <v>15.58</v>
      </c>
      <c r="C158" s="60" t="n">
        <f aca="false">F110</f>
        <v>1.026</v>
      </c>
      <c r="D158" s="60" t="n">
        <f aca="false">B110</f>
        <v>217</v>
      </c>
      <c r="E158" s="60"/>
      <c r="I158" s="61"/>
    </row>
    <row r="159" customFormat="false" ht="12.8" hidden="false" customHeight="false" outlineLevel="0" collapsed="false">
      <c r="B159" s="60" t="n">
        <f aca="false">D111</f>
        <v>15.39</v>
      </c>
      <c r="C159" s="60" t="n">
        <f aca="false">F111</f>
        <v>0.988</v>
      </c>
      <c r="D159" s="60" t="n">
        <f aca="false">B111</f>
        <v>224</v>
      </c>
      <c r="E159" s="60"/>
      <c r="I159" s="61"/>
    </row>
    <row r="160" customFormat="false" ht="12.8" hidden="false" customHeight="false" outlineLevel="0" collapsed="false">
      <c r="B160" s="60" t="n">
        <f aca="false">D112</f>
        <v>15.2</v>
      </c>
      <c r="C160" s="60" t="n">
        <f aca="false">F112</f>
        <v>0.95</v>
      </c>
      <c r="D160" s="60" t="n">
        <f aca="false">B112</f>
        <v>231</v>
      </c>
      <c r="E160" s="60"/>
      <c r="I160" s="61"/>
    </row>
    <row r="161" customFormat="false" ht="12.8" hidden="false" customHeight="false" outlineLevel="0" collapsed="false">
      <c r="B161" s="60" t="n">
        <f aca="false">D113</f>
        <v>15.01</v>
      </c>
      <c r="C161" s="60" t="n">
        <f aca="false">F113</f>
        <v>0.912</v>
      </c>
      <c r="D161" s="60" t="n">
        <f aca="false">B113</f>
        <v>238</v>
      </c>
      <c r="E161" s="60"/>
      <c r="I161" s="61"/>
    </row>
    <row r="162" customFormat="false" ht="12.8" hidden="false" customHeight="false" outlineLevel="0" collapsed="false">
      <c r="B162" s="60" t="n">
        <f aca="false">D114</f>
        <v>14.82</v>
      </c>
      <c r="C162" s="60" t="n">
        <f aca="false">F114</f>
        <v>0.874</v>
      </c>
      <c r="D162" s="60" t="n">
        <f aca="false">B114</f>
        <v>245</v>
      </c>
      <c r="E162" s="60"/>
      <c r="I162" s="61"/>
    </row>
    <row r="163" customFormat="false" ht="12.8" hidden="false" customHeight="false" outlineLevel="0" collapsed="false">
      <c r="B163" s="60" t="n">
        <f aca="false">D115</f>
        <v>14.63</v>
      </c>
      <c r="C163" s="60" t="n">
        <f aca="false">F115</f>
        <v>0.836</v>
      </c>
      <c r="D163" s="60" t="n">
        <f aca="false">B115</f>
        <v>252</v>
      </c>
      <c r="E163" s="60"/>
      <c r="I163" s="61"/>
    </row>
    <row r="164" customFormat="false" ht="12.8" hidden="false" customHeight="false" outlineLevel="0" collapsed="false">
      <c r="B164" s="60" t="n">
        <f aca="false">D116</f>
        <v>14.44</v>
      </c>
      <c r="C164" s="60" t="n">
        <f aca="false">F116</f>
        <v>0.798</v>
      </c>
      <c r="D164" s="60" t="n">
        <f aca="false">B116</f>
        <v>259</v>
      </c>
      <c r="E164" s="60"/>
      <c r="I164" s="61"/>
    </row>
    <row r="165" customFormat="false" ht="12.8" hidden="false" customHeight="false" outlineLevel="0" collapsed="false">
      <c r="B165" s="60" t="n">
        <f aca="false">D117</f>
        <v>14.25</v>
      </c>
      <c r="C165" s="60" t="n">
        <f aca="false">F117</f>
        <v>0.76</v>
      </c>
      <c r="D165" s="60" t="n">
        <f aca="false">B117</f>
        <v>266</v>
      </c>
      <c r="E165" s="60"/>
      <c r="I165" s="61"/>
    </row>
    <row r="166" customFormat="false" ht="12.8" hidden="false" customHeight="false" outlineLevel="0" collapsed="false">
      <c r="B166" s="60" t="n">
        <f aca="false">D118</f>
        <v>14.06</v>
      </c>
      <c r="C166" s="60" t="n">
        <f aca="false">F118</f>
        <v>0.722</v>
      </c>
      <c r="D166" s="60" t="n">
        <f aca="false">B118</f>
        <v>273</v>
      </c>
      <c r="E166" s="60"/>
      <c r="I166" s="61"/>
    </row>
    <row r="167" customFormat="false" ht="12.8" hidden="false" customHeight="false" outlineLevel="0" collapsed="false">
      <c r="B167" s="60" t="n">
        <f aca="false">D119</f>
        <v>13.87</v>
      </c>
      <c r="C167" s="60" t="n">
        <f aca="false">F119</f>
        <v>0.684</v>
      </c>
      <c r="D167" s="60" t="n">
        <f aca="false">B119</f>
        <v>280</v>
      </c>
      <c r="E167" s="60"/>
      <c r="I167" s="61"/>
    </row>
    <row r="168" customFormat="false" ht="12.8" hidden="false" customHeight="false" outlineLevel="0" collapsed="false">
      <c r="B168" s="60" t="n">
        <f aca="false">D120</f>
        <v>13.68</v>
      </c>
      <c r="C168" s="60" t="n">
        <f aca="false">F120</f>
        <v>0.646</v>
      </c>
      <c r="D168" s="60" t="n">
        <f aca="false">B120</f>
        <v>287</v>
      </c>
      <c r="E168" s="60"/>
      <c r="I168" s="61"/>
    </row>
    <row r="169" customFormat="false" ht="12.8" hidden="false" customHeight="false" outlineLevel="0" collapsed="false">
      <c r="B169" s="60" t="n">
        <f aca="false">D121</f>
        <v>13.49</v>
      </c>
      <c r="C169" s="60" t="n">
        <f aca="false">F121</f>
        <v>0.608</v>
      </c>
      <c r="D169" s="60" t="n">
        <f aca="false">B121</f>
        <v>294</v>
      </c>
      <c r="E169" s="60"/>
      <c r="I169" s="61"/>
    </row>
    <row r="170" customFormat="false" ht="12.8" hidden="false" customHeight="false" outlineLevel="0" collapsed="false">
      <c r="B170" s="60" t="n">
        <f aca="false">D122</f>
        <v>13.3</v>
      </c>
      <c r="C170" s="60" t="n">
        <f aca="false">F122</f>
        <v>0.57</v>
      </c>
      <c r="D170" s="60" t="n">
        <f aca="false">B122</f>
        <v>301</v>
      </c>
      <c r="E170" s="60"/>
      <c r="I170" s="61"/>
    </row>
  </sheetData>
  <sheetProtection sheet="true" objects="true" scenarios="true" selectLockedCells="true"/>
  <dataValidations count="1">
    <dataValidation allowBlank="true" operator="equal" showDropDown="false" showErrorMessage="true" showInputMessage="false" sqref="I43" type="list">
      <formula1>'Milking Cow'!$D$10:$J$10</formula1>
      <formula2>0</formula2>
    </dataValidation>
  </dataValidations>
  <printOptions headings="false" gridLines="false" gridLinesSet="true" horizontalCentered="false" verticalCentered="false"/>
  <pageMargins left="0.7875" right="0.7875" top="1.025" bottom="1.025"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3:K25"/>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G41" activeCellId="0" sqref="G41"/>
    </sheetView>
  </sheetViews>
  <sheetFormatPr defaultRowHeight="12.8" zeroHeight="false" outlineLevelRow="0" outlineLevelCol="0"/>
  <cols>
    <col collapsed="false" customWidth="false" hidden="false" outlineLevel="0" max="1025" min="1" style="0" width="11.52"/>
  </cols>
  <sheetData>
    <row r="3" customFormat="false" ht="13.8" hidden="false" customHeight="false" outlineLevel="0" collapsed="false">
      <c r="B3" s="4"/>
      <c r="C3" s="5"/>
      <c r="D3" s="5"/>
      <c r="E3" s="5"/>
      <c r="F3" s="62" t="s">
        <v>76</v>
      </c>
      <c r="G3" s="5"/>
      <c r="H3" s="5"/>
      <c r="I3" s="5"/>
      <c r="J3" s="5"/>
      <c r="K3" s="7"/>
    </row>
    <row r="4" customFormat="false" ht="32.7" hidden="false" customHeight="false" outlineLevel="0" collapsed="false">
      <c r="B4" s="63" t="s">
        <v>77</v>
      </c>
      <c r="E4" s="64" t="s">
        <v>78</v>
      </c>
      <c r="K4" s="9"/>
    </row>
    <row r="5" customFormat="false" ht="12.8" hidden="false" customHeight="false" outlineLevel="0" collapsed="false">
      <c r="B5" s="65"/>
      <c r="E5" s="64" t="s">
        <v>79</v>
      </c>
      <c r="K5" s="9"/>
    </row>
    <row r="6" customFormat="false" ht="22.45" hidden="false" customHeight="false" outlineLevel="0" collapsed="false">
      <c r="B6" s="66" t="s">
        <v>80</v>
      </c>
      <c r="C6" s="67" t="s">
        <v>81</v>
      </c>
      <c r="D6" s="68" t="s">
        <v>82</v>
      </c>
      <c r="E6" s="68" t="s">
        <v>83</v>
      </c>
      <c r="F6" s="68" t="s">
        <v>84</v>
      </c>
      <c r="G6" s="68" t="s">
        <v>85</v>
      </c>
      <c r="H6" s="68" t="s">
        <v>86</v>
      </c>
      <c r="I6" s="68" t="s">
        <v>87</v>
      </c>
      <c r="J6" s="68" t="s">
        <v>88</v>
      </c>
      <c r="K6" s="69" t="s">
        <v>89</v>
      </c>
    </row>
    <row r="7" customFormat="false" ht="12.8" hidden="false" customHeight="false" outlineLevel="0" collapsed="false">
      <c r="B7" s="70" t="s">
        <v>12</v>
      </c>
      <c r="C7" s="71" t="n">
        <v>0.45</v>
      </c>
      <c r="D7" s="72" t="n">
        <v>2.7</v>
      </c>
      <c r="E7" s="72" t="n">
        <v>3.5</v>
      </c>
      <c r="F7" s="72" t="n">
        <v>4.2</v>
      </c>
      <c r="G7" s="72" t="n">
        <v>5.7</v>
      </c>
      <c r="H7" s="72" t="n">
        <v>6.5</v>
      </c>
      <c r="I7" s="72" t="n">
        <v>7.7</v>
      </c>
      <c r="J7" s="72" t="n">
        <v>8.4</v>
      </c>
      <c r="K7" s="71"/>
    </row>
    <row r="8" customFormat="false" ht="12.8" hidden="false" customHeight="false" outlineLevel="0" collapsed="false">
      <c r="B8" s="70" t="s">
        <v>90</v>
      </c>
      <c r="C8" s="71" t="n">
        <v>0.55</v>
      </c>
      <c r="D8" s="72" t="n">
        <v>3.2</v>
      </c>
      <c r="E8" s="72" t="n">
        <v>4.1</v>
      </c>
      <c r="F8" s="72" t="n">
        <v>5</v>
      </c>
      <c r="G8" s="72" t="n">
        <v>6.6</v>
      </c>
      <c r="H8" s="72" t="n">
        <v>7.6</v>
      </c>
      <c r="I8" s="72" t="n">
        <v>9</v>
      </c>
      <c r="J8" s="72" t="n">
        <v>9.9</v>
      </c>
      <c r="K8" s="71"/>
    </row>
    <row r="9" customFormat="false" ht="12.8" hidden="false" customHeight="false" outlineLevel="0" collapsed="false">
      <c r="B9" s="70" t="s">
        <v>91</v>
      </c>
      <c r="C9" s="71" t="n">
        <v>0.64</v>
      </c>
      <c r="D9" s="72" t="n">
        <v>3.6</v>
      </c>
      <c r="E9" s="72" t="n">
        <v>4.6</v>
      </c>
      <c r="F9" s="72" t="n">
        <v>5.7</v>
      </c>
      <c r="G9" s="72" t="n">
        <v>7.6</v>
      </c>
      <c r="H9" s="72" t="n">
        <v>8.7</v>
      </c>
      <c r="I9" s="72" t="n">
        <v>10.3</v>
      </c>
      <c r="J9" s="72" t="n">
        <v>11.2</v>
      </c>
      <c r="K9" s="71"/>
    </row>
    <row r="10" customFormat="false" ht="12.8" hidden="false" customHeight="false" outlineLevel="0" collapsed="false">
      <c r="B10" s="18"/>
      <c r="C10" s="19"/>
      <c r="D10" s="73"/>
      <c r="E10" s="73"/>
      <c r="F10" s="73"/>
      <c r="G10" s="73"/>
      <c r="H10" s="73"/>
      <c r="I10" s="73"/>
      <c r="J10" s="73"/>
      <c r="K10" s="19"/>
    </row>
    <row r="11" customFormat="false" ht="12.8" hidden="false" customHeight="false" outlineLevel="0" collapsed="false">
      <c r="C11" s="74" t="s">
        <v>92</v>
      </c>
    </row>
    <row r="12" customFormat="false" ht="12.8" hidden="false" customHeight="false" outlineLevel="0" collapsed="false">
      <c r="C12" s="75" t="s">
        <v>93</v>
      </c>
    </row>
    <row r="13" customFormat="false" ht="12.8" hidden="false" customHeight="false" outlineLevel="0" collapsed="false">
      <c r="B13" s="0" t="s">
        <v>94</v>
      </c>
      <c r="C13" s="75"/>
    </row>
    <row r="14" customFormat="false" ht="12.8" hidden="false" customHeight="false" outlineLevel="0" collapsed="false">
      <c r="C14" s="75"/>
    </row>
    <row r="16" customFormat="false" ht="13.8" hidden="false" customHeight="false" outlineLevel="0" collapsed="false">
      <c r="B16" s="4"/>
      <c r="C16" s="5"/>
      <c r="D16" s="5"/>
      <c r="E16" s="62" t="s">
        <v>95</v>
      </c>
      <c r="F16" s="5"/>
      <c r="G16" s="5"/>
      <c r="H16" s="5"/>
      <c r="I16" s="5"/>
      <c r="J16" s="5"/>
      <c r="K16" s="7"/>
    </row>
    <row r="17" customFormat="false" ht="38.15" hidden="false" customHeight="false" outlineLevel="0" collapsed="false">
      <c r="B17" s="76" t="s">
        <v>77</v>
      </c>
      <c r="F17" s="77" t="s">
        <v>96</v>
      </c>
      <c r="K17" s="9"/>
    </row>
    <row r="18" customFormat="false" ht="12.8" hidden="false" customHeight="false" outlineLevel="0" collapsed="false">
      <c r="B18" s="65"/>
      <c r="F18" s="64" t="s">
        <v>79</v>
      </c>
      <c r="K18" s="9"/>
    </row>
    <row r="19" customFormat="false" ht="22.45" hidden="false" customHeight="false" outlineLevel="0" collapsed="false">
      <c r="B19" s="78" t="s">
        <v>80</v>
      </c>
      <c r="C19" s="68" t="s">
        <v>82</v>
      </c>
      <c r="D19" s="68" t="s">
        <v>83</v>
      </c>
      <c r="E19" s="68" t="s">
        <v>84</v>
      </c>
      <c r="F19" s="68" t="s">
        <v>85</v>
      </c>
      <c r="G19" s="68" t="s">
        <v>86</v>
      </c>
      <c r="H19" s="68" t="s">
        <v>87</v>
      </c>
      <c r="I19" s="68" t="s">
        <v>88</v>
      </c>
      <c r="J19" s="68" t="s">
        <v>89</v>
      </c>
      <c r="K19" s="79" t="s">
        <v>97</v>
      </c>
    </row>
    <row r="20" customFormat="false" ht="12.8" hidden="false" customHeight="false" outlineLevel="0" collapsed="false">
      <c r="B20" s="80" t="s">
        <v>12</v>
      </c>
      <c r="C20" s="72" t="n">
        <v>72</v>
      </c>
      <c r="D20" s="72" t="n">
        <v>108</v>
      </c>
      <c r="E20" s="72" t="n">
        <v>144</v>
      </c>
      <c r="F20" s="72" t="n">
        <v>216</v>
      </c>
      <c r="G20" s="72" t="n">
        <v>262</v>
      </c>
      <c r="H20" s="72" t="n">
        <v>309</v>
      </c>
      <c r="I20" s="72" t="n">
        <v>324</v>
      </c>
      <c r="J20" s="72" t="n">
        <v>360</v>
      </c>
      <c r="K20" s="71" t="n">
        <v>400</v>
      </c>
    </row>
    <row r="21" customFormat="false" ht="12.8" hidden="false" customHeight="false" outlineLevel="0" collapsed="false">
      <c r="B21" s="80" t="s">
        <v>90</v>
      </c>
      <c r="C21" s="72" t="n">
        <v>82</v>
      </c>
      <c r="D21" s="72" t="n">
        <v>123</v>
      </c>
      <c r="E21" s="72" t="n">
        <v>164</v>
      </c>
      <c r="F21" s="72" t="n">
        <v>246</v>
      </c>
      <c r="G21" s="72" t="n">
        <v>300</v>
      </c>
      <c r="H21" s="72" t="n">
        <v>353</v>
      </c>
      <c r="I21" s="72" t="n">
        <v>369</v>
      </c>
      <c r="J21" s="72" t="n">
        <v>410</v>
      </c>
      <c r="K21" s="71" t="n">
        <v>450</v>
      </c>
    </row>
    <row r="22" customFormat="false" ht="12.8" hidden="false" customHeight="false" outlineLevel="0" collapsed="false">
      <c r="B22" s="81" t="s">
        <v>91</v>
      </c>
      <c r="C22" s="82" t="n">
        <v>90</v>
      </c>
      <c r="D22" s="82" t="n">
        <v>135</v>
      </c>
      <c r="E22" s="82" t="n">
        <v>180</v>
      </c>
      <c r="F22" s="82" t="n">
        <v>270</v>
      </c>
      <c r="G22" s="82" t="n">
        <v>328</v>
      </c>
      <c r="H22" s="82" t="n">
        <v>387</v>
      </c>
      <c r="I22" s="82" t="n">
        <v>405</v>
      </c>
      <c r="J22" s="82" t="n">
        <v>450</v>
      </c>
      <c r="K22" s="83" t="n">
        <v>500</v>
      </c>
    </row>
    <row r="25" customFormat="false" ht="12.8" hidden="false" customHeight="false" outlineLevel="0" collapsed="false">
      <c r="B25" s="0" t="s">
        <v>98</v>
      </c>
    </row>
  </sheetData>
  <printOptions headings="false" gridLines="false" gridLinesSet="true" horizontalCentered="false" verticalCentered="false"/>
  <pageMargins left="0.7875" right="0.7875" top="1.025" bottom="1.025" header="0.7875" footer="0.7875"/>
  <pageSetup paperSize="9"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1934</TotalTime>
  <Application>LibreOffice/5.3.6.1$Windows_x86 LibreOffice_project/686f202eff87ef707079aeb7f485847613344eb7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2018-07-03T18:26:47Z</dcterms:created>
  <dc:creator/>
  <dc:description/>
  <dc:language>en-AU</dc:language>
  <cp:lastModifiedBy/>
  <dcterms:modified xsi:type="dcterms:W3CDTF">2018-11-19T10:38:12Z</dcterms:modified>
  <cp:revision>50</cp:revision>
  <dc:subject/>
  <dc:title/>
</cp:coreProperties>
</file>